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irectpojistovnaas.sharepoint.com/FINANCE/CAR/Sdilene dokumenty/5_VÝSLEDKY A REPORTING/Výroční zpráva/VZ 2023/"/>
    </mc:Choice>
  </mc:AlternateContent>
  <xr:revisionPtr revIDLastSave="618" documentId="8_{D0B3D9CC-A0B1-4AF2-A1B6-4975EE36FFE5}" xr6:coauthVersionLast="47" xr6:coauthVersionMax="47" xr10:uidLastSave="{A539AAE3-6905-4599-B659-6B6E89B362C8}"/>
  <bookViews>
    <workbookView xWindow="-120" yWindow="-120" windowWidth="27645" windowHeight="16440" xr2:uid="{00000000-000D-0000-FFFF-FFFF00000000}"/>
  </bookViews>
  <sheets>
    <sheet name="P&amp;L 12-2023" sheetId="2" r:id="rId1"/>
    <sheet name="BS 12-202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G34" i="1"/>
  <c r="I10" i="1"/>
  <c r="G24" i="2"/>
  <c r="G23" i="2"/>
  <c r="G15" i="2"/>
  <c r="G14" i="2"/>
  <c r="J16" i="2"/>
  <c r="J34" i="2" s="1"/>
  <c r="J79" i="1"/>
  <c r="J73" i="1"/>
  <c r="J53" i="1"/>
  <c r="J51" i="1" s="1"/>
  <c r="J47" i="1"/>
  <c r="J34" i="1"/>
  <c r="J33" i="1" s="1"/>
  <c r="J24" i="1"/>
  <c r="J22" i="1" s="1"/>
  <c r="J17" i="1"/>
  <c r="J70" i="1" l="1"/>
  <c r="J13" i="1"/>
  <c r="H103" i="1" l="1"/>
  <c r="J103" i="1" l="1"/>
  <c r="J93" i="1"/>
  <c r="J90" i="1"/>
  <c r="J57" i="1"/>
  <c r="H93" i="1" l="1"/>
  <c r="I44" i="1"/>
  <c r="H24" i="2"/>
  <c r="H21" i="2"/>
  <c r="I31" i="2"/>
  <c r="I49" i="2"/>
  <c r="H42" i="2"/>
  <c r="I44" i="2" s="1"/>
  <c r="H15" i="2"/>
  <c r="H13" i="2"/>
  <c r="H79" i="1"/>
  <c r="H73" i="1"/>
  <c r="I56" i="1"/>
  <c r="I55" i="1"/>
  <c r="I54" i="1"/>
  <c r="I52" i="1"/>
  <c r="I50" i="1"/>
  <c r="I49" i="1"/>
  <c r="I48" i="1"/>
  <c r="I46" i="1"/>
  <c r="I45" i="1"/>
  <c r="I43" i="1"/>
  <c r="I42" i="1"/>
  <c r="I41" i="1"/>
  <c r="I40" i="1"/>
  <c r="I39" i="1"/>
  <c r="I38" i="1"/>
  <c r="I37" i="1"/>
  <c r="I36" i="1"/>
  <c r="I35" i="1"/>
  <c r="I32" i="1"/>
  <c r="I31" i="1"/>
  <c r="I30" i="1"/>
  <c r="I29" i="1"/>
  <c r="I28" i="1"/>
  <c r="I25" i="1"/>
  <c r="I23" i="1"/>
  <c r="I19" i="1"/>
  <c r="I18" i="1"/>
  <c r="I16" i="1"/>
  <c r="I15" i="1"/>
  <c r="I14" i="1"/>
  <c r="H90" i="1"/>
  <c r="G53" i="1"/>
  <c r="G51" i="1" s="1"/>
  <c r="H51" i="1"/>
  <c r="H47" i="1"/>
  <c r="G47" i="1"/>
  <c r="H33" i="1"/>
  <c r="G24" i="1"/>
  <c r="I24" i="1" s="1"/>
  <c r="H17" i="1"/>
  <c r="H13" i="1" s="1"/>
  <c r="G17" i="1"/>
  <c r="I17" i="1" s="1"/>
  <c r="I24" i="2" l="1"/>
  <c r="I15" i="2"/>
  <c r="G22" i="1"/>
  <c r="I22" i="1" s="1"/>
  <c r="I51" i="1"/>
  <c r="I47" i="1"/>
  <c r="H70" i="1"/>
  <c r="G33" i="1"/>
  <c r="I33" i="1" s="1"/>
  <c r="I53" i="1"/>
  <c r="H57" i="1"/>
  <c r="I34" i="1"/>
  <c r="I50" i="2"/>
  <c r="I16" i="2" s="1"/>
  <c r="I34" i="2" l="1"/>
  <c r="G13" i="1"/>
  <c r="I13" i="1" s="1"/>
  <c r="G57" i="1" l="1"/>
  <c r="I57" i="1" s="1"/>
  <c r="I36" i="2"/>
  <c r="I55" i="2" l="1"/>
  <c r="I53" i="2" s="1"/>
  <c r="J36" i="2"/>
  <c r="J55" i="2" s="1"/>
  <c r="I61" i="2" l="1"/>
  <c r="J53" i="2"/>
  <c r="H68" i="1" l="1"/>
  <c r="J61" i="2"/>
  <c r="H62" i="1" l="1"/>
  <c r="J68" i="1"/>
  <c r="J62" i="1" s="1"/>
  <c r="J107" i="1" s="1"/>
  <c r="H107" i="1" l="1"/>
</calcChain>
</file>

<file path=xl/sharedStrings.xml><?xml version="1.0" encoding="utf-8"?>
<sst xmlns="http://schemas.openxmlformats.org/spreadsheetml/2006/main" count="281" uniqueCount="173">
  <si>
    <t>Direct pojišťovna, a.s.</t>
  </si>
  <si>
    <t>(V tisících Kč)</t>
  </si>
  <si>
    <t>Sídlo společnosti: Nové sady 996/25, 602 00 Brno, IČO: 25073958</t>
  </si>
  <si>
    <t>AKTIVA</t>
  </si>
  <si>
    <t>Hrubá výše</t>
  </si>
  <si>
    <t>Úprava</t>
  </si>
  <si>
    <t>Čistá výše</t>
  </si>
  <si>
    <t>A.</t>
  </si>
  <si>
    <t>Pohledávky za upsaný základní kapitál</t>
  </si>
  <si>
    <t>B.</t>
  </si>
  <si>
    <t>Dlouhodobý nehmotný majetek, z toho:</t>
  </si>
  <si>
    <t>a)</t>
  </si>
  <si>
    <t>zřizovací výdaje</t>
  </si>
  <si>
    <t>b)</t>
  </si>
  <si>
    <t>goodwill</t>
  </si>
  <si>
    <t>C.</t>
  </si>
  <si>
    <t>I.</t>
  </si>
  <si>
    <t>Pozemky a stavby (nemovitosti), z toho:</t>
  </si>
  <si>
    <t>II.</t>
  </si>
  <si>
    <t>III.</t>
  </si>
  <si>
    <t>1.</t>
  </si>
  <si>
    <t>Akcie a ostatní cenné papíry s proměnlivým výnosem, ostatní podíly</t>
  </si>
  <si>
    <t>2.</t>
  </si>
  <si>
    <t>3.</t>
  </si>
  <si>
    <t>4.</t>
  </si>
  <si>
    <t>5.</t>
  </si>
  <si>
    <t>Depozita u finančních institucí</t>
  </si>
  <si>
    <t>6.</t>
  </si>
  <si>
    <t>IV.</t>
  </si>
  <si>
    <t>Depozita při aktivním zajištění</t>
  </si>
  <si>
    <t>D.</t>
  </si>
  <si>
    <t>E.</t>
  </si>
  <si>
    <t>Dlužníci</t>
  </si>
  <si>
    <t>Pohledávky z operací přímého pojištění</t>
  </si>
  <si>
    <t>pohledávky za ovládanými osobami</t>
  </si>
  <si>
    <t>pohledávky za osobami, ve kterých má účetní jednotka podstatný vliv</t>
  </si>
  <si>
    <t>F.</t>
  </si>
  <si>
    <t>Ostatní aktiva</t>
  </si>
  <si>
    <t>III. Jiná aktiva</t>
  </si>
  <si>
    <t>G.</t>
  </si>
  <si>
    <t>Přechodné účty aktiv</t>
  </si>
  <si>
    <t>AKTIVA CELKEM</t>
  </si>
  <si>
    <t>PASIVA</t>
  </si>
  <si>
    <t>Vlastní kapitál</t>
  </si>
  <si>
    <t>Podřízená pasiva</t>
  </si>
  <si>
    <t>Technické rezervy</t>
  </si>
  <si>
    <t>Technická rezerva životního pojištění, je-li nositelem investičního rizika pojistník</t>
  </si>
  <si>
    <t>Rezervy</t>
  </si>
  <si>
    <t>Depozita při pasivním zajištění</t>
  </si>
  <si>
    <t>Věřitelé</t>
  </si>
  <si>
    <t>H.</t>
  </si>
  <si>
    <t>Přechodné účty pasiv</t>
  </si>
  <si>
    <t>PASIVA CELKEM</t>
  </si>
  <si>
    <t>Základna</t>
  </si>
  <si>
    <t>Mezisoučet</t>
  </si>
  <si>
    <t>Výsledek</t>
  </si>
  <si>
    <t xml:space="preserve">    1. Zasloužené pojistné, očištěné od zajištění:</t>
  </si>
  <si>
    <t xml:space="preserve"> </t>
  </si>
  <si>
    <t>a) předepsané hrubé pojistné</t>
  </si>
  <si>
    <t>b) pojistné postoupené zajišťovatelům (-)</t>
  </si>
  <si>
    <t>c) změna stavu hrubé výše rezervy na nezasloužené pojistné (+/-)</t>
  </si>
  <si>
    <t>d) změna stavu rezervy na nezasloužené pojistné, podíl zajišťovatelů (+/-)</t>
  </si>
  <si>
    <t xml:space="preserve">   3. Ostatní technické výnosy, očištěné od zajištění</t>
  </si>
  <si>
    <t xml:space="preserve">   4. Náklady na pojistná plnění, očištěné od zajištění:</t>
  </si>
  <si>
    <t>a) náklady na pojistná plnění:</t>
  </si>
  <si>
    <t xml:space="preserve">    aa) hrubá výše</t>
  </si>
  <si>
    <t xml:space="preserve">    bb) podíl zajišťovatelů (-)</t>
  </si>
  <si>
    <t>b) změna stavu rezervy na pojistná plnění:</t>
  </si>
  <si>
    <t xml:space="preserve">   5. Změna stavu ostatních technických rezerv, očištěné od zajištění (+/-)</t>
  </si>
  <si>
    <t xml:space="preserve">   7. Čistá výše provozních nákladů:</t>
  </si>
  <si>
    <t>a) pořizovací náklady na pojistné smlouvy</t>
  </si>
  <si>
    <t>b) změna stavu časově rozlišených pořizovacích nákladů (+/-)</t>
  </si>
  <si>
    <t>c) správní režie</t>
  </si>
  <si>
    <t>d) provize od zajišťovatelů a podíly na ziscích (-)</t>
  </si>
  <si>
    <t xml:space="preserve">   8. Ostatní technické náklady, očištěné od zajištění</t>
  </si>
  <si>
    <t xml:space="preserve">   9. Změna stavu vyrovnávací rezervy (+/-)</t>
  </si>
  <si>
    <t xml:space="preserve">   10. Mezisoučet, zůstatek (výsledek) Technického účtu k neživotnímu pojištění (položka III.1.)</t>
  </si>
  <si>
    <t xml:space="preserve">     1. Výsledek Technického účtu k neživotnímu pojištění (položka I.10.)</t>
  </si>
  <si>
    <t xml:space="preserve">     2. Výsledek Technického účtu k životnímu pojištění (položka II.13.)</t>
  </si>
  <si>
    <t xml:space="preserve">    aa) výnosy z pozemků a staveb (nemovitostí)</t>
  </si>
  <si>
    <t xml:space="preserve">    bb) výnosy z ostatních investic</t>
  </si>
  <si>
    <t xml:space="preserve">     7. Ostatní výnosy</t>
  </si>
  <si>
    <t xml:space="preserve">     8. Ostatní náklady</t>
  </si>
  <si>
    <t xml:space="preserve">     9. Daň z příjmů z běžné činnosti</t>
  </si>
  <si>
    <t xml:space="preserve">     10. Zisk nebo ztráta z běžné činnosti po zdanění</t>
  </si>
  <si>
    <t xml:space="preserve">     11. Mimořádné náklady</t>
  </si>
  <si>
    <t xml:space="preserve">     12. Mimořádné výnosy</t>
  </si>
  <si>
    <t xml:space="preserve">     13. Mimořádný zisk nebo ztráta</t>
  </si>
  <si>
    <t xml:space="preserve">     14. Daň z příjmů z mimořádné činnosti</t>
  </si>
  <si>
    <t xml:space="preserve">     15. Ostatní daně neuvedené v předcházejících položkách</t>
  </si>
  <si>
    <t xml:space="preserve">     16. Zisk nebo ztráta za účetní období</t>
  </si>
  <si>
    <t>Legenda</t>
  </si>
  <si>
    <t>Investice v podnikatelských seskupeních</t>
  </si>
  <si>
    <t>Jiné investice</t>
  </si>
  <si>
    <t>Ostatní investice</t>
  </si>
  <si>
    <t>Investice v investičních sdruženích</t>
  </si>
  <si>
    <t>Investice životního pojištění, je-li nositelem investičního rizika pojistník</t>
  </si>
  <si>
    <t xml:space="preserve">   2. Převedené výnosy z investic z Netechnického účtu (položka III.6.)</t>
  </si>
  <si>
    <t xml:space="preserve">   6. Bonusy a slevy, očištěné od zajištění</t>
  </si>
  <si>
    <t xml:space="preserve">     3. Výnosy z investic:</t>
  </si>
  <si>
    <t>c) změny hodnoty investic</t>
  </si>
  <si>
    <t>d) výnosy z realizace investic</t>
  </si>
  <si>
    <t xml:space="preserve">     4. Převedené výnosy investic z Technického účtu k životnímu pojištění (položka II.12.)</t>
  </si>
  <si>
    <t xml:space="preserve">     5. Náklady na investice:</t>
  </si>
  <si>
    <t>a) náklady na správu investic, včetně úroků</t>
  </si>
  <si>
    <t>b) změny hodnoty investic</t>
  </si>
  <si>
    <t>c) náklady spojené s realizací investic</t>
  </si>
  <si>
    <t xml:space="preserve">     6. Převod výnosů z investic na Technický účet k neživotnímu pojištění (položka I.2.)</t>
  </si>
  <si>
    <t>Investice</t>
  </si>
  <si>
    <t>Pozemky</t>
  </si>
  <si>
    <t>Stavby</t>
  </si>
  <si>
    <t>Dluhové cenné papíry, v tom:</t>
  </si>
  <si>
    <t>7.</t>
  </si>
  <si>
    <t>Pojistníci</t>
  </si>
  <si>
    <t>Pojišťovací zprostředkovatelé</t>
  </si>
  <si>
    <t>Pohledávky z operací zajištění</t>
  </si>
  <si>
    <t>Ostatní pohledávky</t>
  </si>
  <si>
    <t>Dlouhodobý hmotný majetek, jiný než pozemky a stavby (nemovitosti), a zásoby</t>
  </si>
  <si>
    <t>Hotovost na účtech u finančních institucí a hotovost v pokladně</t>
  </si>
  <si>
    <t>Naběhlé úroky a nájemné</t>
  </si>
  <si>
    <t>Odložené pořizovací náklady na pojistné smlouvy, v tom odděleně:</t>
  </si>
  <si>
    <t>v neživotním pojištění</t>
  </si>
  <si>
    <t>VI.</t>
  </si>
  <si>
    <t>VII.</t>
  </si>
  <si>
    <t>Základní kapitál</t>
  </si>
  <si>
    <t>změny základního kapitálu</t>
  </si>
  <si>
    <t>Emisní ážio</t>
  </si>
  <si>
    <t>Ostatní kapitálové fondy</t>
  </si>
  <si>
    <t>Nerozdělený zisk minulých účetních období nebo neuhrazená ztráta minulých účetních období</t>
  </si>
  <si>
    <t>Zisk nebo ztráta běžného účetního období</t>
  </si>
  <si>
    <t>8.</t>
  </si>
  <si>
    <t>Rezerva na nezasloužené pojistné</t>
  </si>
  <si>
    <t>hrubá výše</t>
  </si>
  <si>
    <t>hodnota zajištění (-)</t>
  </si>
  <si>
    <t>Rezerva na životní pojištění</t>
  </si>
  <si>
    <t>Rezerva na pojistná plnění nevyřízených pojistných událostí</t>
  </si>
  <si>
    <t>Rezerva na bonusy a slevy</t>
  </si>
  <si>
    <t>Ostatní technické rezervy</t>
  </si>
  <si>
    <t>Rezerva pojistného neživotních pojištění</t>
  </si>
  <si>
    <t>Ostatní rezervy</t>
  </si>
  <si>
    <t>V.</t>
  </si>
  <si>
    <t>Závazky z operací přímého pojištění</t>
  </si>
  <si>
    <t>Závazky z operací zajištění</t>
  </si>
  <si>
    <t>závazky vůči ovládaným osobám</t>
  </si>
  <si>
    <t>závazky vůči osobám, ve kterých má účetní jednotka podstatný vliv</t>
  </si>
  <si>
    <t>Výpůjčky zaručené dluhopisem, z toho:</t>
  </si>
  <si>
    <t>Závazky vůči finančním institucím, z toho:</t>
  </si>
  <si>
    <t>Ostatní závazky, z toho:</t>
  </si>
  <si>
    <t>daňové závazky a závazky ze sociálního zabezpečení</t>
  </si>
  <si>
    <t>Garanční fond Kanceláře</t>
  </si>
  <si>
    <t>Výdaje příštích období a výnosy příštích období</t>
  </si>
  <si>
    <t>III. NETECHNICKÝ ÚČET</t>
  </si>
  <si>
    <t>cenné papíry oceňované reálnou hodnotou</t>
  </si>
  <si>
    <t>realizovatelné cenné papíry</t>
  </si>
  <si>
    <t>Ostatní půjčky</t>
  </si>
  <si>
    <t>Ostatní přechodné účty pasiv</t>
  </si>
  <si>
    <t>Ostatní přechodné účty aktiv</t>
  </si>
  <si>
    <t xml:space="preserve">a) výnosy z podílů se zvláštním uvedením těch, které pocházejí z ovládaných osob </t>
  </si>
  <si>
    <t xml:space="preserve">b) výnosy z ostatních investic, v tom:           </t>
  </si>
  <si>
    <t>v životním pojištění</t>
  </si>
  <si>
    <t>Zisk nebo ztráta z běžné činnosti před zdaněním</t>
  </si>
  <si>
    <r>
      <t>I. TECHNICKÝ ÚČET K NEŽIVOTNÍMU POJIŠTĚN</t>
    </r>
    <r>
      <rPr>
        <sz val="8"/>
        <color indexed="8"/>
        <rFont val="Arial"/>
        <family val="2"/>
        <charset val="238"/>
      </rPr>
      <t>Í</t>
    </r>
  </si>
  <si>
    <t>dohadné položky pasivní</t>
  </si>
  <si>
    <t>Podíly v ovládaných osobách</t>
  </si>
  <si>
    <t>Dluhové CP vydané ovládanými osobami a zápůjčky a úvěry těmto osobám</t>
  </si>
  <si>
    <t>Podíly s podstatným vlivem</t>
  </si>
  <si>
    <t>Dluhové CP vydané os., ve kterých má úč. jedn. podst. Vliv</t>
  </si>
  <si>
    <t>K 31. 12. 2022</t>
  </si>
  <si>
    <t>Za rok končící
k 31. 12. 2022</t>
  </si>
  <si>
    <t>Za období končící
k 31. 12. 2023</t>
  </si>
  <si>
    <t>K 31. 12. 2023</t>
  </si>
  <si>
    <t>Výkaz zisku a ztráty k 31. prosinci 2023</t>
  </si>
  <si>
    <t>Rozvaha k 31. prosinci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</si>
</sst>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8"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7"/>
      <color indexed="8"/>
      <name val="ProximaNova-Light"/>
      <charset val="77"/>
    </font>
    <font>
      <sz val="16"/>
      <name val="Arial CE"/>
      <family val="2"/>
      <charset val="238"/>
    </font>
    <font>
      <sz val="16"/>
      <name val="Arial"/>
      <family val="2"/>
      <charset val="238"/>
    </font>
    <font>
      <sz val="14"/>
      <name val="Arial CE"/>
      <family val="2"/>
      <charset val="238"/>
    </font>
    <font>
      <sz val="14"/>
      <name val="Arial"/>
      <family val="2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7"/>
      <color indexed="8"/>
      <name val="Arial"/>
      <family val="2"/>
      <charset val="1"/>
    </font>
    <font>
      <sz val="7"/>
      <name val="Arial CE"/>
      <family val="2"/>
      <charset val="238"/>
    </font>
    <font>
      <b/>
      <sz val="14"/>
      <color indexed="8"/>
      <name val="ProximaNova-Light"/>
      <charset val="238"/>
    </font>
    <font>
      <sz val="8"/>
      <color indexed="8"/>
      <name val="Arial"/>
      <family val="2"/>
      <charset val="238"/>
    </font>
    <font>
      <sz val="8"/>
      <color indexed="17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Calibri"/>
      <family val="2"/>
      <charset val="238"/>
    </font>
    <font>
      <sz val="7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ECFCB"/>
        <bgColor indexed="31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hair">
        <color indexed="17"/>
      </left>
      <right style="hair">
        <color indexed="8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8"/>
      </right>
      <top style="hair">
        <color indexed="1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132">
    <xf numFmtId="0" fontId="0" fillId="0" borderId="0" xfId="0"/>
    <xf numFmtId="3" fontId="0" fillId="0" borderId="0" xfId="0" applyNumberFormat="1"/>
    <xf numFmtId="0" fontId="3" fillId="0" borderId="0" xfId="0" applyFont="1"/>
    <xf numFmtId="0" fontId="4" fillId="0" borderId="1" xfId="0" applyFont="1" applyBorder="1"/>
    <xf numFmtId="0" fontId="6" fillId="0" borderId="0" xfId="0" applyFont="1"/>
    <xf numFmtId="0" fontId="5" fillId="0" borderId="0" xfId="0" applyFont="1"/>
    <xf numFmtId="0" fontId="8" fillId="0" borderId="0" xfId="0" applyFont="1"/>
    <xf numFmtId="0" fontId="7" fillId="0" borderId="0" xfId="0" applyFont="1"/>
    <xf numFmtId="0" fontId="9" fillId="0" borderId="0" xfId="0" applyFont="1"/>
    <xf numFmtId="3" fontId="3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3" fontId="9" fillId="0" borderId="0" xfId="0" applyNumberFormat="1" applyFont="1"/>
    <xf numFmtId="3" fontId="11" fillId="4" borderId="0" xfId="0" applyNumberFormat="1" applyFont="1" applyFill="1" applyAlignment="1">
      <alignment vertical="center"/>
    </xf>
    <xf numFmtId="3" fontId="11" fillId="0" borderId="0" xfId="0" applyNumberFormat="1" applyFont="1" applyAlignment="1">
      <alignment horizontal="center"/>
    </xf>
    <xf numFmtId="3" fontId="11" fillId="0" borderId="0" xfId="0" applyNumberFormat="1" applyFont="1"/>
    <xf numFmtId="3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/>
    <xf numFmtId="3" fontId="14" fillId="0" borderId="0" xfId="0" applyNumberFormat="1" applyFont="1"/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3" fontId="14" fillId="0" borderId="0" xfId="0" applyNumberFormat="1" applyFont="1" applyAlignment="1">
      <alignment horizontal="left" vertical="center"/>
    </xf>
    <xf numFmtId="164" fontId="14" fillId="0" borderId="0" xfId="1" applyNumberFormat="1" applyFont="1"/>
    <xf numFmtId="4" fontId="14" fillId="0" borderId="0" xfId="0" applyNumberFormat="1" applyFont="1" applyAlignment="1">
      <alignment horizontal="left"/>
    </xf>
    <xf numFmtId="3" fontId="14" fillId="0" borderId="0" xfId="0" applyNumberFormat="1" applyFont="1" applyAlignment="1">
      <alignment horizontal="left"/>
    </xf>
    <xf numFmtId="0" fontId="16" fillId="0" borderId="0" xfId="0" applyFont="1" applyAlignment="1">
      <alignment vertical="center"/>
    </xf>
    <xf numFmtId="0" fontId="16" fillId="4" borderId="0" xfId="0" applyFont="1" applyFill="1" applyAlignment="1">
      <alignment vertical="center"/>
    </xf>
    <xf numFmtId="49" fontId="16" fillId="4" borderId="0" xfId="0" applyNumberFormat="1" applyFont="1" applyFill="1" applyAlignment="1">
      <alignment horizontal="right" vertical="center"/>
    </xf>
    <xf numFmtId="49" fontId="11" fillId="4" borderId="0" xfId="0" applyNumberFormat="1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1" xfId="0" applyFont="1" applyBorder="1"/>
    <xf numFmtId="3" fontId="10" fillId="0" borderId="3" xfId="0" applyNumberFormat="1" applyFont="1" applyBorder="1"/>
    <xf numFmtId="0" fontId="19" fillId="0" borderId="3" xfId="0" applyFont="1" applyBorder="1"/>
    <xf numFmtId="3" fontId="10" fillId="0" borderId="8" xfId="0" applyNumberFormat="1" applyFont="1" applyBorder="1"/>
    <xf numFmtId="3" fontId="18" fillId="2" borderId="3" xfId="0" applyNumberFormat="1" applyFont="1" applyFill="1" applyBorder="1" applyAlignment="1">
      <alignment horizontal="center"/>
    </xf>
    <xf numFmtId="3" fontId="18" fillId="2" borderId="8" xfId="0" applyNumberFormat="1" applyFont="1" applyFill="1" applyBorder="1" applyAlignment="1">
      <alignment horizontal="center"/>
    </xf>
    <xf numFmtId="3" fontId="18" fillId="0" borderId="3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3" fontId="10" fillId="2" borderId="3" xfId="0" applyNumberFormat="1" applyFont="1" applyFill="1" applyBorder="1" applyAlignment="1">
      <alignment horizontal="center"/>
    </xf>
    <xf numFmtId="3" fontId="18" fillId="0" borderId="8" xfId="0" applyNumberFormat="1" applyFont="1" applyBorder="1" applyAlignment="1">
      <alignment horizontal="center"/>
    </xf>
    <xf numFmtId="0" fontId="20" fillId="0" borderId="1" xfId="0" applyFont="1" applyBorder="1"/>
    <xf numFmtId="0" fontId="21" fillId="0" borderId="1" xfId="0" applyFont="1" applyBorder="1"/>
    <xf numFmtId="0" fontId="21" fillId="0" borderId="2" xfId="0" applyFont="1" applyBorder="1"/>
    <xf numFmtId="0" fontId="19" fillId="0" borderId="5" xfId="0" applyFont="1" applyBorder="1"/>
    <xf numFmtId="1" fontId="18" fillId="0" borderId="5" xfId="0" applyNumberFormat="1" applyFont="1" applyBorder="1" applyAlignment="1">
      <alignment horizontal="center"/>
    </xf>
    <xf numFmtId="3" fontId="22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18" fillId="0" borderId="3" xfId="0" applyFont="1" applyBorder="1" applyAlignment="1">
      <alignment wrapText="1"/>
    </xf>
    <xf numFmtId="0" fontId="18" fillId="0" borderId="3" xfId="0" applyFont="1" applyBorder="1"/>
    <xf numFmtId="0" fontId="23" fillId="0" borderId="1" xfId="0" applyFont="1" applyBorder="1"/>
    <xf numFmtId="1" fontId="10" fillId="0" borderId="5" xfId="0" applyNumberFormat="1" applyFont="1" applyBorder="1"/>
    <xf numFmtId="3" fontId="10" fillId="2" borderId="8" xfId="0" applyNumberFormat="1" applyFont="1" applyFill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3" fontId="10" fillId="0" borderId="0" xfId="0" applyNumberFormat="1" applyFont="1"/>
    <xf numFmtId="0" fontId="24" fillId="0" borderId="1" xfId="0" applyFont="1" applyBorder="1"/>
    <xf numFmtId="3" fontId="6" fillId="0" borderId="0" xfId="0" applyNumberFormat="1" applyFont="1"/>
    <xf numFmtId="3" fontId="6" fillId="0" borderId="0" xfId="0" applyNumberFormat="1" applyFont="1" applyAlignment="1">
      <alignment horizontal="center" vertical="center"/>
    </xf>
    <xf numFmtId="3" fontId="8" fillId="0" borderId="0" xfId="0" applyNumberFormat="1" applyFont="1"/>
    <xf numFmtId="3" fontId="8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23" fillId="0" borderId="2" xfId="0" applyFont="1" applyBorder="1"/>
    <xf numFmtId="3" fontId="25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center" vertical="center"/>
    </xf>
    <xf numFmtId="3" fontId="25" fillId="0" borderId="0" xfId="0" applyNumberFormat="1" applyFont="1"/>
    <xf numFmtId="1" fontId="18" fillId="0" borderId="6" xfId="0" applyNumberFormat="1" applyFont="1" applyBorder="1" applyAlignment="1">
      <alignment horizontal="center"/>
    </xf>
    <xf numFmtId="3" fontId="18" fillId="0" borderId="8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right"/>
    </xf>
    <xf numFmtId="0" fontId="18" fillId="0" borderId="7" xfId="0" applyFont="1" applyBorder="1"/>
    <xf numFmtId="0" fontId="10" fillId="0" borderId="3" xfId="0" applyFont="1" applyBorder="1"/>
    <xf numFmtId="1" fontId="18" fillId="0" borderId="5" xfId="0" applyNumberFormat="1" applyFont="1" applyBorder="1" applyAlignment="1">
      <alignment horizontal="center" wrapText="1"/>
    </xf>
    <xf numFmtId="1" fontId="18" fillId="0" borderId="6" xfId="0" applyNumberFormat="1" applyFont="1" applyBorder="1" applyAlignment="1">
      <alignment horizontal="center" wrapText="1"/>
    </xf>
    <xf numFmtId="0" fontId="19" fillId="0" borderId="7" xfId="0" applyFont="1" applyBorder="1"/>
    <xf numFmtId="0" fontId="18" fillId="0" borderId="15" xfId="0" applyFont="1" applyBorder="1"/>
    <xf numFmtId="3" fontId="18" fillId="0" borderId="15" xfId="0" applyNumberFormat="1" applyFont="1" applyBorder="1" applyAlignment="1">
      <alignment horizontal="center"/>
    </xf>
    <xf numFmtId="3" fontId="10" fillId="0" borderId="15" xfId="0" applyNumberFormat="1" applyFont="1" applyBorder="1" applyAlignment="1">
      <alignment horizontal="center"/>
    </xf>
    <xf numFmtId="3" fontId="18" fillId="0" borderId="16" xfId="0" applyNumberFormat="1" applyFont="1" applyBorder="1" applyAlignment="1">
      <alignment horizontal="center"/>
    </xf>
    <xf numFmtId="3" fontId="26" fillId="2" borderId="8" xfId="0" applyNumberFormat="1" applyFont="1" applyFill="1" applyBorder="1" applyAlignment="1">
      <alignment horizontal="center"/>
    </xf>
    <xf numFmtId="0" fontId="26" fillId="0" borderId="7" xfId="0" applyFont="1" applyBorder="1" applyAlignment="1">
      <alignment horizontal="left" indent="2"/>
    </xf>
    <xf numFmtId="0" fontId="27" fillId="0" borderId="3" xfId="0" applyFont="1" applyBorder="1"/>
    <xf numFmtId="3" fontId="26" fillId="2" borderId="3" xfId="0" applyNumberFormat="1" applyFont="1" applyFill="1" applyBorder="1" applyAlignment="1">
      <alignment horizontal="center"/>
    </xf>
    <xf numFmtId="3" fontId="26" fillId="2" borderId="17" xfId="0" applyNumberFormat="1" applyFont="1" applyFill="1" applyBorder="1" applyAlignment="1">
      <alignment horizontal="center"/>
    </xf>
    <xf numFmtId="0" fontId="26" fillId="0" borderId="9" xfId="0" applyFont="1" applyBorder="1"/>
    <xf numFmtId="0" fontId="27" fillId="0" borderId="10" xfId="0" applyFont="1" applyBorder="1"/>
    <xf numFmtId="3" fontId="26" fillId="2" borderId="10" xfId="0" applyNumberFormat="1" applyFont="1" applyFill="1" applyBorder="1" applyAlignment="1">
      <alignment horizontal="center"/>
    </xf>
    <xf numFmtId="3" fontId="26" fillId="2" borderId="11" xfId="0" applyNumberFormat="1" applyFont="1" applyFill="1" applyBorder="1" applyAlignment="1">
      <alignment horizontal="center"/>
    </xf>
    <xf numFmtId="3" fontId="27" fillId="2" borderId="10" xfId="0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left"/>
    </xf>
    <xf numFmtId="1" fontId="26" fillId="0" borderId="0" xfId="0" applyNumberFormat="1" applyFont="1" applyAlignment="1">
      <alignment horizontal="left"/>
    </xf>
    <xf numFmtId="0" fontId="10" fillId="0" borderId="7" xfId="0" applyFont="1" applyBorder="1"/>
    <xf numFmtId="0" fontId="18" fillId="0" borderId="3" xfId="0" applyFont="1" applyBorder="1" applyAlignment="1">
      <alignment horizontal="center"/>
    </xf>
    <xf numFmtId="0" fontId="18" fillId="0" borderId="3" xfId="0" applyFont="1" applyBorder="1" applyAlignment="1">
      <alignment horizontal="left"/>
    </xf>
    <xf numFmtId="0" fontId="18" fillId="0" borderId="7" xfId="0" applyFont="1" applyBorder="1" applyAlignment="1">
      <alignment horizontal="right"/>
    </xf>
    <xf numFmtId="1" fontId="26" fillId="0" borderId="0" xfId="0" applyNumberFormat="1" applyFont="1" applyAlignment="1">
      <alignment horizontal="center"/>
    </xf>
    <xf numFmtId="3" fontId="11" fillId="0" borderId="0" xfId="1" applyNumberFormat="1" applyFont="1" applyAlignment="1">
      <alignment horizontal="center" vertical="center"/>
    </xf>
    <xf numFmtId="0" fontId="10" fillId="0" borderId="7" xfId="0" applyFont="1" applyBorder="1"/>
    <xf numFmtId="0" fontId="10" fillId="0" borderId="3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8" fillId="0" borderId="7" xfId="0" applyFont="1" applyBorder="1"/>
    <xf numFmtId="0" fontId="18" fillId="0" borderId="3" xfId="0" applyFont="1" applyBorder="1"/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8" fillId="0" borderId="7" xfId="0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18" fillId="0" borderId="7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7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8" fillId="0" borderId="7" xfId="0" applyFont="1" applyBorder="1" applyAlignment="1">
      <alignment horizontal="center"/>
    </xf>
    <xf numFmtId="0" fontId="18" fillId="0" borderId="3" xfId="0" applyFont="1" applyBorder="1" applyAlignment="1">
      <alignment horizontal="center"/>
    </xf>
  </cellXfs>
  <cellStyles count="3">
    <cellStyle name="Normální" xfId="0" builtinId="0"/>
    <cellStyle name="Normální 2 2 2" xfId="2" xr:uid="{AAA5CEC7-F77F-4C3E-AF94-BDC652A55973}"/>
    <cellStyle name="Procent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</xdr:colOff>
      <xdr:row>2</xdr:row>
      <xdr:rowOff>17145</xdr:rowOff>
    </xdr:from>
    <xdr:ext cx="0" cy="144780"/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FE7E7ABC-5D91-4B48-81F0-23D25A2273FC}"/>
            </a:ext>
          </a:extLst>
        </xdr:cNvPr>
        <xdr:cNvSpPr>
          <a:spLocks noChangeArrowheads="1"/>
        </xdr:cNvSpPr>
      </xdr:nvSpPr>
      <xdr:spPr bwMode="auto">
        <a:xfrm>
          <a:off x="53340" y="3524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811B78E1-8DC4-4215-8412-5FA86F14DBD5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70E0DD7C-1A23-4E2A-B832-BD5FD94A9FD4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F8BA203C-8D12-47D5-8992-372540392CE0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8D74BEB8-D7FB-4525-992D-B47C77C60C68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11FD7068-E088-4101-BFBB-67E453817ABE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" name="Rectangle 8">
          <a:extLst>
            <a:ext uri="{FF2B5EF4-FFF2-40B4-BE49-F238E27FC236}">
              <a16:creationId xmlns:a16="http://schemas.microsoft.com/office/drawing/2014/main" id="{EC7DA3C6-FA4A-47E8-AAD0-CC2AE1175009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27BC3DB4-8BA6-4E3D-9D4A-D8176799D234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0" name="Rectangle 18">
          <a:extLst>
            <a:ext uri="{FF2B5EF4-FFF2-40B4-BE49-F238E27FC236}">
              <a16:creationId xmlns:a16="http://schemas.microsoft.com/office/drawing/2014/main" id="{44E5C10F-BC60-42B5-8564-15DCAEAAC503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" name="Rectangle 19">
          <a:extLst>
            <a:ext uri="{FF2B5EF4-FFF2-40B4-BE49-F238E27FC236}">
              <a16:creationId xmlns:a16="http://schemas.microsoft.com/office/drawing/2014/main" id="{C26F9D2A-AD09-4F96-ACF8-C07C29A996C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" name="Rectangle 20">
          <a:extLst>
            <a:ext uri="{FF2B5EF4-FFF2-40B4-BE49-F238E27FC236}">
              <a16:creationId xmlns:a16="http://schemas.microsoft.com/office/drawing/2014/main" id="{40047A68-D29F-4048-9E30-46C5F1DA6313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" name="Rectangle 21">
          <a:extLst>
            <a:ext uri="{FF2B5EF4-FFF2-40B4-BE49-F238E27FC236}">
              <a16:creationId xmlns:a16="http://schemas.microsoft.com/office/drawing/2014/main" id="{741D378B-51EB-41D7-9258-F32BE9724E23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" name="Rectangle 22">
          <a:extLst>
            <a:ext uri="{FF2B5EF4-FFF2-40B4-BE49-F238E27FC236}">
              <a16:creationId xmlns:a16="http://schemas.microsoft.com/office/drawing/2014/main" id="{F95A5B46-C153-4C60-A476-BF139214AF1C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5" name="Rectangle 23">
          <a:extLst>
            <a:ext uri="{FF2B5EF4-FFF2-40B4-BE49-F238E27FC236}">
              <a16:creationId xmlns:a16="http://schemas.microsoft.com/office/drawing/2014/main" id="{28B29C20-05BC-4A60-9478-BD71BCEE073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6" name="Rectangle 24">
          <a:extLst>
            <a:ext uri="{FF2B5EF4-FFF2-40B4-BE49-F238E27FC236}">
              <a16:creationId xmlns:a16="http://schemas.microsoft.com/office/drawing/2014/main" id="{A99F1C01-5D34-4847-A690-FAD85DABB42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7" name="Rectangle 25">
          <a:extLst>
            <a:ext uri="{FF2B5EF4-FFF2-40B4-BE49-F238E27FC236}">
              <a16:creationId xmlns:a16="http://schemas.microsoft.com/office/drawing/2014/main" id="{B20033C9-29E3-43EE-9F35-180685EC92F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8" name="Rectangle 26">
          <a:extLst>
            <a:ext uri="{FF2B5EF4-FFF2-40B4-BE49-F238E27FC236}">
              <a16:creationId xmlns:a16="http://schemas.microsoft.com/office/drawing/2014/main" id="{8234570E-BB64-4951-8DC6-CEB2A3FAB33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9" name="Rectangle 27">
          <a:extLst>
            <a:ext uri="{FF2B5EF4-FFF2-40B4-BE49-F238E27FC236}">
              <a16:creationId xmlns:a16="http://schemas.microsoft.com/office/drawing/2014/main" id="{BFFCD866-02CF-4C34-BD20-E33B07B4E0C5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0" name="Rectangle 28">
          <a:extLst>
            <a:ext uri="{FF2B5EF4-FFF2-40B4-BE49-F238E27FC236}">
              <a16:creationId xmlns:a16="http://schemas.microsoft.com/office/drawing/2014/main" id="{84D75419-2D26-4515-AE33-8DB745BF829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1" name="Rectangle 29">
          <a:extLst>
            <a:ext uri="{FF2B5EF4-FFF2-40B4-BE49-F238E27FC236}">
              <a16:creationId xmlns:a16="http://schemas.microsoft.com/office/drawing/2014/main" id="{DEE05AFC-7F8B-4F72-A53C-4E37FAD0AB76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2" name="Rectangle 30">
          <a:extLst>
            <a:ext uri="{FF2B5EF4-FFF2-40B4-BE49-F238E27FC236}">
              <a16:creationId xmlns:a16="http://schemas.microsoft.com/office/drawing/2014/main" id="{181C74D7-96FE-49A8-993C-957E67EA6CB0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3" name="Rectangle 31">
          <a:extLst>
            <a:ext uri="{FF2B5EF4-FFF2-40B4-BE49-F238E27FC236}">
              <a16:creationId xmlns:a16="http://schemas.microsoft.com/office/drawing/2014/main" id="{7D7B02DA-F7AC-4701-86B6-1F52D098BA0C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4" name="Rectangle 32">
          <a:extLst>
            <a:ext uri="{FF2B5EF4-FFF2-40B4-BE49-F238E27FC236}">
              <a16:creationId xmlns:a16="http://schemas.microsoft.com/office/drawing/2014/main" id="{C9F91070-6B27-4C78-99F2-F58ED8AE306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5" name="Rectangle 33">
          <a:extLst>
            <a:ext uri="{FF2B5EF4-FFF2-40B4-BE49-F238E27FC236}">
              <a16:creationId xmlns:a16="http://schemas.microsoft.com/office/drawing/2014/main" id="{D12D643E-3859-443B-BAD3-6716C223E503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6" name="Rectangle 34">
          <a:extLst>
            <a:ext uri="{FF2B5EF4-FFF2-40B4-BE49-F238E27FC236}">
              <a16:creationId xmlns:a16="http://schemas.microsoft.com/office/drawing/2014/main" id="{3DBB5D6B-04C7-47AE-BD89-103F24E6E33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7" name="Rectangle 35">
          <a:extLst>
            <a:ext uri="{FF2B5EF4-FFF2-40B4-BE49-F238E27FC236}">
              <a16:creationId xmlns:a16="http://schemas.microsoft.com/office/drawing/2014/main" id="{8C63F7B7-CE54-4753-907E-F0EB250D117A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8" name="Rectangle 36">
          <a:extLst>
            <a:ext uri="{FF2B5EF4-FFF2-40B4-BE49-F238E27FC236}">
              <a16:creationId xmlns:a16="http://schemas.microsoft.com/office/drawing/2014/main" id="{894941EB-3B8E-4D2F-A689-FAB6D099911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9" name="Rectangle 37">
          <a:extLst>
            <a:ext uri="{FF2B5EF4-FFF2-40B4-BE49-F238E27FC236}">
              <a16:creationId xmlns:a16="http://schemas.microsoft.com/office/drawing/2014/main" id="{5E428955-F918-47DD-ABA7-58FC13D3E7C5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0" name="Rectangle 38">
          <a:extLst>
            <a:ext uri="{FF2B5EF4-FFF2-40B4-BE49-F238E27FC236}">
              <a16:creationId xmlns:a16="http://schemas.microsoft.com/office/drawing/2014/main" id="{A2868FB7-01D9-492C-900B-1DBE86DBD6E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1" name="Rectangle 39">
          <a:extLst>
            <a:ext uri="{FF2B5EF4-FFF2-40B4-BE49-F238E27FC236}">
              <a16:creationId xmlns:a16="http://schemas.microsoft.com/office/drawing/2014/main" id="{18E776AE-B86B-4082-ACCF-6787B10B7F1B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2" name="Rectangle 40">
          <a:extLst>
            <a:ext uri="{FF2B5EF4-FFF2-40B4-BE49-F238E27FC236}">
              <a16:creationId xmlns:a16="http://schemas.microsoft.com/office/drawing/2014/main" id="{8BA653B2-0D98-44C4-8DBD-9C984A107D1B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3" name="Rectangle 41">
          <a:extLst>
            <a:ext uri="{FF2B5EF4-FFF2-40B4-BE49-F238E27FC236}">
              <a16:creationId xmlns:a16="http://schemas.microsoft.com/office/drawing/2014/main" id="{4B9EFB30-2700-4747-9B16-DBA0D952AC98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4" name="Rectangle 42">
          <a:extLst>
            <a:ext uri="{FF2B5EF4-FFF2-40B4-BE49-F238E27FC236}">
              <a16:creationId xmlns:a16="http://schemas.microsoft.com/office/drawing/2014/main" id="{8FBD05B3-7558-4D64-A0DE-D85801BAE3E9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5" name="Rectangle 43">
          <a:extLst>
            <a:ext uri="{FF2B5EF4-FFF2-40B4-BE49-F238E27FC236}">
              <a16:creationId xmlns:a16="http://schemas.microsoft.com/office/drawing/2014/main" id="{9D9F5C0D-BF22-4670-82FB-8C40B4604C3F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6" name="Rectangle 44">
          <a:extLst>
            <a:ext uri="{FF2B5EF4-FFF2-40B4-BE49-F238E27FC236}">
              <a16:creationId xmlns:a16="http://schemas.microsoft.com/office/drawing/2014/main" id="{88D3FC85-FE49-4659-A5DB-47B7371EB845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7" name="Rectangle 45">
          <a:extLst>
            <a:ext uri="{FF2B5EF4-FFF2-40B4-BE49-F238E27FC236}">
              <a16:creationId xmlns:a16="http://schemas.microsoft.com/office/drawing/2014/main" id="{9AA890D9-BF7E-45A7-BE15-2DF6EAAC5070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8" name="Rectangle 46">
          <a:extLst>
            <a:ext uri="{FF2B5EF4-FFF2-40B4-BE49-F238E27FC236}">
              <a16:creationId xmlns:a16="http://schemas.microsoft.com/office/drawing/2014/main" id="{228D044D-A532-4B37-BEC2-1720F89018D4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9" name="Rectangle 47">
          <a:extLst>
            <a:ext uri="{FF2B5EF4-FFF2-40B4-BE49-F238E27FC236}">
              <a16:creationId xmlns:a16="http://schemas.microsoft.com/office/drawing/2014/main" id="{54452F47-A652-4B84-920A-00C373A89F51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40" name="Rectangle 48">
          <a:extLst>
            <a:ext uri="{FF2B5EF4-FFF2-40B4-BE49-F238E27FC236}">
              <a16:creationId xmlns:a16="http://schemas.microsoft.com/office/drawing/2014/main" id="{3F32BE2E-CAC8-4F44-8B43-2FDDA90660A8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41" name="Rectangle 49">
          <a:extLst>
            <a:ext uri="{FF2B5EF4-FFF2-40B4-BE49-F238E27FC236}">
              <a16:creationId xmlns:a16="http://schemas.microsoft.com/office/drawing/2014/main" id="{90DA588E-B375-4D4B-A68A-7B63B6C6A28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2" name="Rectangle 98">
          <a:extLst>
            <a:ext uri="{FF2B5EF4-FFF2-40B4-BE49-F238E27FC236}">
              <a16:creationId xmlns:a16="http://schemas.microsoft.com/office/drawing/2014/main" id="{9A1EB58F-6AE4-4382-BB87-113A4D1E2E26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3" name="Rectangle 99">
          <a:extLst>
            <a:ext uri="{FF2B5EF4-FFF2-40B4-BE49-F238E27FC236}">
              <a16:creationId xmlns:a16="http://schemas.microsoft.com/office/drawing/2014/main" id="{76087338-1B87-49A5-99B7-8FCAD59146AB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4" name="Rectangle 100">
          <a:extLst>
            <a:ext uri="{FF2B5EF4-FFF2-40B4-BE49-F238E27FC236}">
              <a16:creationId xmlns:a16="http://schemas.microsoft.com/office/drawing/2014/main" id="{706A4314-9A6E-466A-B0E6-C175B9A649F2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5" name="Rectangle 101">
          <a:extLst>
            <a:ext uri="{FF2B5EF4-FFF2-40B4-BE49-F238E27FC236}">
              <a16:creationId xmlns:a16="http://schemas.microsoft.com/office/drawing/2014/main" id="{336624DB-24A8-4CB8-B7BE-448DE01A5F23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6" name="Rectangle 102">
          <a:extLst>
            <a:ext uri="{FF2B5EF4-FFF2-40B4-BE49-F238E27FC236}">
              <a16:creationId xmlns:a16="http://schemas.microsoft.com/office/drawing/2014/main" id="{B559740A-B63D-41F9-A364-F2222D160BA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7" name="Rectangle 103">
          <a:extLst>
            <a:ext uri="{FF2B5EF4-FFF2-40B4-BE49-F238E27FC236}">
              <a16:creationId xmlns:a16="http://schemas.microsoft.com/office/drawing/2014/main" id="{87A35440-E07E-4924-8F50-D06985FA9E5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8" name="Rectangle 104">
          <a:extLst>
            <a:ext uri="{FF2B5EF4-FFF2-40B4-BE49-F238E27FC236}">
              <a16:creationId xmlns:a16="http://schemas.microsoft.com/office/drawing/2014/main" id="{613E5A0D-F1AA-4850-A84C-F7BF70A338A2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9" name="Rectangle 105">
          <a:extLst>
            <a:ext uri="{FF2B5EF4-FFF2-40B4-BE49-F238E27FC236}">
              <a16:creationId xmlns:a16="http://schemas.microsoft.com/office/drawing/2014/main" id="{3E1F7920-4F8F-401F-ACCA-AF79D52F9511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45720</xdr:colOff>
      <xdr:row>2</xdr:row>
      <xdr:rowOff>9525</xdr:rowOff>
    </xdr:from>
    <xdr:ext cx="0" cy="144780"/>
    <xdr:sp macro="" textlink="">
      <xdr:nvSpPr>
        <xdr:cNvPr id="50" name="Rectangle 2">
          <a:extLst>
            <a:ext uri="{FF2B5EF4-FFF2-40B4-BE49-F238E27FC236}">
              <a16:creationId xmlns:a16="http://schemas.microsoft.com/office/drawing/2014/main" id="{FDAC526E-3B54-4BBF-946B-DCFE55126351}"/>
            </a:ext>
          </a:extLst>
        </xdr:cNvPr>
        <xdr:cNvSpPr>
          <a:spLocks noChangeArrowheads="1"/>
        </xdr:cNvSpPr>
      </xdr:nvSpPr>
      <xdr:spPr bwMode="auto">
        <a:xfrm>
          <a:off x="45720" y="34480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1" name="Rectangle 3">
          <a:extLst>
            <a:ext uri="{FF2B5EF4-FFF2-40B4-BE49-F238E27FC236}">
              <a16:creationId xmlns:a16="http://schemas.microsoft.com/office/drawing/2014/main" id="{5A595DE6-B691-4CB3-B078-A20469469059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2" name="Rectangle 4">
          <a:extLst>
            <a:ext uri="{FF2B5EF4-FFF2-40B4-BE49-F238E27FC236}">
              <a16:creationId xmlns:a16="http://schemas.microsoft.com/office/drawing/2014/main" id="{9FAB6116-1703-4394-847A-7E04CEF07D7A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3" name="Rectangle 5">
          <a:extLst>
            <a:ext uri="{FF2B5EF4-FFF2-40B4-BE49-F238E27FC236}">
              <a16:creationId xmlns:a16="http://schemas.microsoft.com/office/drawing/2014/main" id="{8D60EA6F-E723-4967-BA59-8C4661EC6E3F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4" name="Rectangle 6">
          <a:extLst>
            <a:ext uri="{FF2B5EF4-FFF2-40B4-BE49-F238E27FC236}">
              <a16:creationId xmlns:a16="http://schemas.microsoft.com/office/drawing/2014/main" id="{DCD2CF3E-B124-454C-9572-5DBCEFB26EC5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5" name="Rectangle 7">
          <a:extLst>
            <a:ext uri="{FF2B5EF4-FFF2-40B4-BE49-F238E27FC236}">
              <a16:creationId xmlns:a16="http://schemas.microsoft.com/office/drawing/2014/main" id="{E3B839B8-06AC-4B57-AC31-2588FBA312BC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6" name="Rectangle 8">
          <a:extLst>
            <a:ext uri="{FF2B5EF4-FFF2-40B4-BE49-F238E27FC236}">
              <a16:creationId xmlns:a16="http://schemas.microsoft.com/office/drawing/2014/main" id="{EF2C084D-CB10-4056-ABCF-9D3B7BE28424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7" name="Rectangle 9">
          <a:extLst>
            <a:ext uri="{FF2B5EF4-FFF2-40B4-BE49-F238E27FC236}">
              <a16:creationId xmlns:a16="http://schemas.microsoft.com/office/drawing/2014/main" id="{AA75A030-3EC9-4CF9-945B-F6EAAB180EAE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8" name="Rectangle 18">
          <a:extLst>
            <a:ext uri="{FF2B5EF4-FFF2-40B4-BE49-F238E27FC236}">
              <a16:creationId xmlns:a16="http://schemas.microsoft.com/office/drawing/2014/main" id="{1AEB6D62-ADF7-4F1B-B7F4-754A782910F6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9" name="Rectangle 19">
          <a:extLst>
            <a:ext uri="{FF2B5EF4-FFF2-40B4-BE49-F238E27FC236}">
              <a16:creationId xmlns:a16="http://schemas.microsoft.com/office/drawing/2014/main" id="{E31F3D86-5311-49E5-A914-5252D27D019F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0" name="Rectangle 20">
          <a:extLst>
            <a:ext uri="{FF2B5EF4-FFF2-40B4-BE49-F238E27FC236}">
              <a16:creationId xmlns:a16="http://schemas.microsoft.com/office/drawing/2014/main" id="{7164A420-BB9C-40C1-BFF2-1A4FA067079F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1" name="Rectangle 21">
          <a:extLst>
            <a:ext uri="{FF2B5EF4-FFF2-40B4-BE49-F238E27FC236}">
              <a16:creationId xmlns:a16="http://schemas.microsoft.com/office/drawing/2014/main" id="{7BF201EA-13A3-4A12-ACF5-29F20EB64D62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2" name="Rectangle 22">
          <a:extLst>
            <a:ext uri="{FF2B5EF4-FFF2-40B4-BE49-F238E27FC236}">
              <a16:creationId xmlns:a16="http://schemas.microsoft.com/office/drawing/2014/main" id="{BA663195-0958-4C8A-A45B-79612C738058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3" name="Rectangle 23">
          <a:extLst>
            <a:ext uri="{FF2B5EF4-FFF2-40B4-BE49-F238E27FC236}">
              <a16:creationId xmlns:a16="http://schemas.microsoft.com/office/drawing/2014/main" id="{6E8E5AB2-6926-4166-961B-BEA0F8B251C1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4" name="Rectangle 24">
          <a:extLst>
            <a:ext uri="{FF2B5EF4-FFF2-40B4-BE49-F238E27FC236}">
              <a16:creationId xmlns:a16="http://schemas.microsoft.com/office/drawing/2014/main" id="{085D23FE-FEA8-48AD-9B35-2D4F404E3405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5" name="Rectangle 25">
          <a:extLst>
            <a:ext uri="{FF2B5EF4-FFF2-40B4-BE49-F238E27FC236}">
              <a16:creationId xmlns:a16="http://schemas.microsoft.com/office/drawing/2014/main" id="{D7634365-9F33-40A8-BA49-B2FA336685C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6" name="Rectangle 26">
          <a:extLst>
            <a:ext uri="{FF2B5EF4-FFF2-40B4-BE49-F238E27FC236}">
              <a16:creationId xmlns:a16="http://schemas.microsoft.com/office/drawing/2014/main" id="{DFEB2516-0E1A-4EBD-BBF6-061B8EB2E9E1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7" name="Rectangle 27">
          <a:extLst>
            <a:ext uri="{FF2B5EF4-FFF2-40B4-BE49-F238E27FC236}">
              <a16:creationId xmlns:a16="http://schemas.microsoft.com/office/drawing/2014/main" id="{AFA1B535-7F8E-49BC-AA8C-A1B9C3B12DC9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8" name="Rectangle 28">
          <a:extLst>
            <a:ext uri="{FF2B5EF4-FFF2-40B4-BE49-F238E27FC236}">
              <a16:creationId xmlns:a16="http://schemas.microsoft.com/office/drawing/2014/main" id="{37A52926-7522-4311-88A6-2010274C45A6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9" name="Rectangle 29">
          <a:extLst>
            <a:ext uri="{FF2B5EF4-FFF2-40B4-BE49-F238E27FC236}">
              <a16:creationId xmlns:a16="http://schemas.microsoft.com/office/drawing/2014/main" id="{8D91D426-320F-47D4-BD22-30E28FB3BC12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0" name="Rectangle 30">
          <a:extLst>
            <a:ext uri="{FF2B5EF4-FFF2-40B4-BE49-F238E27FC236}">
              <a16:creationId xmlns:a16="http://schemas.microsoft.com/office/drawing/2014/main" id="{7FC84BF7-1AB7-4516-A5AC-9BF0D3F36D4B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1" name="Rectangle 31">
          <a:extLst>
            <a:ext uri="{FF2B5EF4-FFF2-40B4-BE49-F238E27FC236}">
              <a16:creationId xmlns:a16="http://schemas.microsoft.com/office/drawing/2014/main" id="{D634A3CC-D35F-495E-BA97-CE9220B8DEF8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2" name="Rectangle 32">
          <a:extLst>
            <a:ext uri="{FF2B5EF4-FFF2-40B4-BE49-F238E27FC236}">
              <a16:creationId xmlns:a16="http://schemas.microsoft.com/office/drawing/2014/main" id="{73E1BC06-80E8-4351-8A4A-FBD4E5B4F1B8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3" name="Rectangle 33">
          <a:extLst>
            <a:ext uri="{FF2B5EF4-FFF2-40B4-BE49-F238E27FC236}">
              <a16:creationId xmlns:a16="http://schemas.microsoft.com/office/drawing/2014/main" id="{8E33217F-30B6-4F3C-96D3-BD241A6DCA5C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4" name="Rectangle 34">
          <a:extLst>
            <a:ext uri="{FF2B5EF4-FFF2-40B4-BE49-F238E27FC236}">
              <a16:creationId xmlns:a16="http://schemas.microsoft.com/office/drawing/2014/main" id="{A25DF6D9-4447-4978-ABD3-12483A50EA46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5" name="Rectangle 35">
          <a:extLst>
            <a:ext uri="{FF2B5EF4-FFF2-40B4-BE49-F238E27FC236}">
              <a16:creationId xmlns:a16="http://schemas.microsoft.com/office/drawing/2014/main" id="{08D21AF1-C814-4528-8BDC-8508886195B9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6" name="Rectangle 36">
          <a:extLst>
            <a:ext uri="{FF2B5EF4-FFF2-40B4-BE49-F238E27FC236}">
              <a16:creationId xmlns:a16="http://schemas.microsoft.com/office/drawing/2014/main" id="{DD382003-37D1-4B7A-AF81-C6E5FFD0DF30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7" name="Rectangle 37">
          <a:extLst>
            <a:ext uri="{FF2B5EF4-FFF2-40B4-BE49-F238E27FC236}">
              <a16:creationId xmlns:a16="http://schemas.microsoft.com/office/drawing/2014/main" id="{EA272DF3-13AC-444E-B971-A2EC065D223E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8" name="Rectangle 38">
          <a:extLst>
            <a:ext uri="{FF2B5EF4-FFF2-40B4-BE49-F238E27FC236}">
              <a16:creationId xmlns:a16="http://schemas.microsoft.com/office/drawing/2014/main" id="{C1C94ABA-51E4-415F-B989-8730DEDA349F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9" name="Rectangle 39">
          <a:extLst>
            <a:ext uri="{FF2B5EF4-FFF2-40B4-BE49-F238E27FC236}">
              <a16:creationId xmlns:a16="http://schemas.microsoft.com/office/drawing/2014/main" id="{88618969-0D57-453F-ACBE-21C17C61A92C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0" name="Rectangle 40">
          <a:extLst>
            <a:ext uri="{FF2B5EF4-FFF2-40B4-BE49-F238E27FC236}">
              <a16:creationId xmlns:a16="http://schemas.microsoft.com/office/drawing/2014/main" id="{7ED810B5-86A7-4180-8B9A-0FEFB57DB2E3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1" name="Rectangle 41">
          <a:extLst>
            <a:ext uri="{FF2B5EF4-FFF2-40B4-BE49-F238E27FC236}">
              <a16:creationId xmlns:a16="http://schemas.microsoft.com/office/drawing/2014/main" id="{1A3089CB-B8A8-40CC-9B3D-7F2D301615D8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2" name="Rectangle 42">
          <a:extLst>
            <a:ext uri="{FF2B5EF4-FFF2-40B4-BE49-F238E27FC236}">
              <a16:creationId xmlns:a16="http://schemas.microsoft.com/office/drawing/2014/main" id="{6BADF091-FF29-4016-A0AE-156ABBF10422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3" name="Rectangle 43">
          <a:extLst>
            <a:ext uri="{FF2B5EF4-FFF2-40B4-BE49-F238E27FC236}">
              <a16:creationId xmlns:a16="http://schemas.microsoft.com/office/drawing/2014/main" id="{13ABB1C0-2A3E-4534-921D-92AAED76613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4" name="Rectangle 44">
          <a:extLst>
            <a:ext uri="{FF2B5EF4-FFF2-40B4-BE49-F238E27FC236}">
              <a16:creationId xmlns:a16="http://schemas.microsoft.com/office/drawing/2014/main" id="{C8107699-9714-4519-9626-D9A74168D889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5" name="Rectangle 45">
          <a:extLst>
            <a:ext uri="{FF2B5EF4-FFF2-40B4-BE49-F238E27FC236}">
              <a16:creationId xmlns:a16="http://schemas.microsoft.com/office/drawing/2014/main" id="{0ED198FD-7DDE-4E74-B4A3-3C1E0E70ACC3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6" name="Rectangle 46">
          <a:extLst>
            <a:ext uri="{FF2B5EF4-FFF2-40B4-BE49-F238E27FC236}">
              <a16:creationId xmlns:a16="http://schemas.microsoft.com/office/drawing/2014/main" id="{5E019E0A-05C1-4374-A6C2-942760392079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7" name="Rectangle 47">
          <a:extLst>
            <a:ext uri="{FF2B5EF4-FFF2-40B4-BE49-F238E27FC236}">
              <a16:creationId xmlns:a16="http://schemas.microsoft.com/office/drawing/2014/main" id="{20052E02-E463-42AE-A4F7-07F07EF069A6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8" name="Rectangle 48">
          <a:extLst>
            <a:ext uri="{FF2B5EF4-FFF2-40B4-BE49-F238E27FC236}">
              <a16:creationId xmlns:a16="http://schemas.microsoft.com/office/drawing/2014/main" id="{7A882C92-4865-4436-9F5E-968EFE9474D5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9" name="Rectangle 49">
          <a:extLst>
            <a:ext uri="{FF2B5EF4-FFF2-40B4-BE49-F238E27FC236}">
              <a16:creationId xmlns:a16="http://schemas.microsoft.com/office/drawing/2014/main" id="{F9F3935E-8184-48E8-B986-89DA9AB8871C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0" name="Rectangle 56">
          <a:extLst>
            <a:ext uri="{FF2B5EF4-FFF2-40B4-BE49-F238E27FC236}">
              <a16:creationId xmlns:a16="http://schemas.microsoft.com/office/drawing/2014/main" id="{844E3DE6-5469-4E01-AE8F-A574A6F79BD4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1" name="Rectangle 57">
          <a:extLst>
            <a:ext uri="{FF2B5EF4-FFF2-40B4-BE49-F238E27FC236}">
              <a16:creationId xmlns:a16="http://schemas.microsoft.com/office/drawing/2014/main" id="{634407DA-3553-4B60-A4E6-BCF36F7743A1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2" name="Rectangle 58">
          <a:extLst>
            <a:ext uri="{FF2B5EF4-FFF2-40B4-BE49-F238E27FC236}">
              <a16:creationId xmlns:a16="http://schemas.microsoft.com/office/drawing/2014/main" id="{1D203AF3-DE29-4A4C-8538-7E7B0A601FFE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3" name="Rectangle 59">
          <a:extLst>
            <a:ext uri="{FF2B5EF4-FFF2-40B4-BE49-F238E27FC236}">
              <a16:creationId xmlns:a16="http://schemas.microsoft.com/office/drawing/2014/main" id="{BF934471-BE28-49D5-804B-0056621CEAC4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4" name="Rectangle 60">
          <a:extLst>
            <a:ext uri="{FF2B5EF4-FFF2-40B4-BE49-F238E27FC236}">
              <a16:creationId xmlns:a16="http://schemas.microsoft.com/office/drawing/2014/main" id="{970699EB-BFF5-4D96-8E29-66D0980E020B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5" name="Rectangle 61">
          <a:extLst>
            <a:ext uri="{FF2B5EF4-FFF2-40B4-BE49-F238E27FC236}">
              <a16:creationId xmlns:a16="http://schemas.microsoft.com/office/drawing/2014/main" id="{299442C0-64EA-4FF9-932B-3AD15147A832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6" name="Rectangle 62">
          <a:extLst>
            <a:ext uri="{FF2B5EF4-FFF2-40B4-BE49-F238E27FC236}">
              <a16:creationId xmlns:a16="http://schemas.microsoft.com/office/drawing/2014/main" id="{7AE4933E-5D57-4C4B-93E0-3C19C47EF514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7" name="Rectangle 63">
          <a:extLst>
            <a:ext uri="{FF2B5EF4-FFF2-40B4-BE49-F238E27FC236}">
              <a16:creationId xmlns:a16="http://schemas.microsoft.com/office/drawing/2014/main" id="{5112F309-0711-4605-9431-982B971C4D87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98" name="Rectangle 98">
          <a:extLst>
            <a:ext uri="{FF2B5EF4-FFF2-40B4-BE49-F238E27FC236}">
              <a16:creationId xmlns:a16="http://schemas.microsoft.com/office/drawing/2014/main" id="{B50B5835-D3CA-4344-9C2A-8831DCCDAFE4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99" name="Rectangle 99">
          <a:extLst>
            <a:ext uri="{FF2B5EF4-FFF2-40B4-BE49-F238E27FC236}">
              <a16:creationId xmlns:a16="http://schemas.microsoft.com/office/drawing/2014/main" id="{D45C6ED8-3EF6-45C5-B4DB-FD160012FDBB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100" name="Rectangle 100">
          <a:extLst>
            <a:ext uri="{FF2B5EF4-FFF2-40B4-BE49-F238E27FC236}">
              <a16:creationId xmlns:a16="http://schemas.microsoft.com/office/drawing/2014/main" id="{ED552AE9-BCD2-44AC-9F24-D89B3E6F4334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101" name="Rectangle 101">
          <a:extLst>
            <a:ext uri="{FF2B5EF4-FFF2-40B4-BE49-F238E27FC236}">
              <a16:creationId xmlns:a16="http://schemas.microsoft.com/office/drawing/2014/main" id="{BF43EF3A-374A-471D-835D-EA8245A54AB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102" name="Rectangle 102">
          <a:extLst>
            <a:ext uri="{FF2B5EF4-FFF2-40B4-BE49-F238E27FC236}">
              <a16:creationId xmlns:a16="http://schemas.microsoft.com/office/drawing/2014/main" id="{82C5CCA0-DE9F-4D89-8A66-5F28BAE39C8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103" name="Rectangle 103">
          <a:extLst>
            <a:ext uri="{FF2B5EF4-FFF2-40B4-BE49-F238E27FC236}">
              <a16:creationId xmlns:a16="http://schemas.microsoft.com/office/drawing/2014/main" id="{66757729-9AB3-4B6F-A51A-29B6FC2B2624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217999</xdr:colOff>
      <xdr:row>23</xdr:row>
      <xdr:rowOff>119269</xdr:rowOff>
    </xdr:from>
    <xdr:to>
      <xdr:col>6</xdr:col>
      <xdr:colOff>225619</xdr:colOff>
      <xdr:row>25</xdr:row>
      <xdr:rowOff>109827</xdr:rowOff>
    </xdr:to>
    <xdr:sp macro="" textlink="">
      <xdr:nvSpPr>
        <xdr:cNvPr id="104" name="Rectangle 104">
          <a:extLst>
            <a:ext uri="{FF2B5EF4-FFF2-40B4-BE49-F238E27FC236}">
              <a16:creationId xmlns:a16="http://schemas.microsoft.com/office/drawing/2014/main" id="{4C91B9EA-8DC8-49E6-9EA2-8AB1F14A4103}"/>
            </a:ext>
          </a:extLst>
        </xdr:cNvPr>
        <xdr:cNvSpPr>
          <a:spLocks noChangeArrowheads="1"/>
        </xdr:cNvSpPr>
      </xdr:nvSpPr>
      <xdr:spPr bwMode="auto">
        <a:xfrm>
          <a:off x="4491825" y="3571460"/>
          <a:ext cx="0" cy="139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4047876</xdr:colOff>
      <xdr:row>28</xdr:row>
      <xdr:rowOff>119270</xdr:rowOff>
    </xdr:from>
    <xdr:to>
      <xdr:col>5</xdr:col>
      <xdr:colOff>4048704</xdr:colOff>
      <xdr:row>29</xdr:row>
      <xdr:rowOff>109828</xdr:rowOff>
    </xdr:to>
    <xdr:sp macro="" textlink="">
      <xdr:nvSpPr>
        <xdr:cNvPr id="105" name="Rectangle 105">
          <a:extLst>
            <a:ext uri="{FF2B5EF4-FFF2-40B4-BE49-F238E27FC236}">
              <a16:creationId xmlns:a16="http://schemas.microsoft.com/office/drawing/2014/main" id="{D8D498EA-C907-4ECC-B068-60013EA00836}"/>
            </a:ext>
          </a:extLst>
        </xdr:cNvPr>
        <xdr:cNvSpPr>
          <a:spLocks noChangeArrowheads="1"/>
        </xdr:cNvSpPr>
      </xdr:nvSpPr>
      <xdr:spPr bwMode="auto">
        <a:xfrm>
          <a:off x="4949024" y="4333461"/>
          <a:ext cx="0" cy="139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45720</xdr:colOff>
      <xdr:row>2</xdr:row>
      <xdr:rowOff>9525</xdr:rowOff>
    </xdr:from>
    <xdr:ext cx="0" cy="144780"/>
    <xdr:sp macro="" textlink="">
      <xdr:nvSpPr>
        <xdr:cNvPr id="106" name="Rectangle 2">
          <a:extLst>
            <a:ext uri="{FF2B5EF4-FFF2-40B4-BE49-F238E27FC236}">
              <a16:creationId xmlns:a16="http://schemas.microsoft.com/office/drawing/2014/main" id="{424B55C4-7692-4E56-A900-6E7E5058FBBC}"/>
            </a:ext>
          </a:extLst>
        </xdr:cNvPr>
        <xdr:cNvSpPr>
          <a:spLocks noChangeArrowheads="1"/>
        </xdr:cNvSpPr>
      </xdr:nvSpPr>
      <xdr:spPr bwMode="auto">
        <a:xfrm>
          <a:off x="45720" y="16954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07" name="Rectangle 3">
          <a:extLst>
            <a:ext uri="{FF2B5EF4-FFF2-40B4-BE49-F238E27FC236}">
              <a16:creationId xmlns:a16="http://schemas.microsoft.com/office/drawing/2014/main" id="{3D5D4129-6C8E-4438-96F2-DAF502E29CFA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08" name="Rectangle 4">
          <a:extLst>
            <a:ext uri="{FF2B5EF4-FFF2-40B4-BE49-F238E27FC236}">
              <a16:creationId xmlns:a16="http://schemas.microsoft.com/office/drawing/2014/main" id="{86927673-FC93-4ECF-B2AB-A0E5ED04E161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09" name="Rectangle 5">
          <a:extLst>
            <a:ext uri="{FF2B5EF4-FFF2-40B4-BE49-F238E27FC236}">
              <a16:creationId xmlns:a16="http://schemas.microsoft.com/office/drawing/2014/main" id="{D3F2E366-A252-4030-997F-D60AA5237772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0" name="Rectangle 6">
          <a:extLst>
            <a:ext uri="{FF2B5EF4-FFF2-40B4-BE49-F238E27FC236}">
              <a16:creationId xmlns:a16="http://schemas.microsoft.com/office/drawing/2014/main" id="{91220591-E658-4CE0-80FD-39CEE38192B8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1" name="Rectangle 7">
          <a:extLst>
            <a:ext uri="{FF2B5EF4-FFF2-40B4-BE49-F238E27FC236}">
              <a16:creationId xmlns:a16="http://schemas.microsoft.com/office/drawing/2014/main" id="{34BED217-DD89-427A-8063-C0C549C0D4C1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2" name="Rectangle 8">
          <a:extLst>
            <a:ext uri="{FF2B5EF4-FFF2-40B4-BE49-F238E27FC236}">
              <a16:creationId xmlns:a16="http://schemas.microsoft.com/office/drawing/2014/main" id="{01931EBE-7F00-4CEC-BE1A-9D391D2BD512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3" name="Rectangle 9">
          <a:extLst>
            <a:ext uri="{FF2B5EF4-FFF2-40B4-BE49-F238E27FC236}">
              <a16:creationId xmlns:a16="http://schemas.microsoft.com/office/drawing/2014/main" id="{56C8A6E6-E5A0-4D62-813E-A2CE0F57EB17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4" name="Rectangle 18">
          <a:extLst>
            <a:ext uri="{FF2B5EF4-FFF2-40B4-BE49-F238E27FC236}">
              <a16:creationId xmlns:a16="http://schemas.microsoft.com/office/drawing/2014/main" id="{7E3C5469-831D-4AB8-93F7-FAC784E71BE4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5" name="Rectangle 19">
          <a:extLst>
            <a:ext uri="{FF2B5EF4-FFF2-40B4-BE49-F238E27FC236}">
              <a16:creationId xmlns:a16="http://schemas.microsoft.com/office/drawing/2014/main" id="{2C6A7A6F-A379-4C36-8992-E8E6EC660165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6" name="Rectangle 20">
          <a:extLst>
            <a:ext uri="{FF2B5EF4-FFF2-40B4-BE49-F238E27FC236}">
              <a16:creationId xmlns:a16="http://schemas.microsoft.com/office/drawing/2014/main" id="{EC4A8D48-5B7B-4BD7-A759-5B8138A2C17D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7" name="Rectangle 21">
          <a:extLst>
            <a:ext uri="{FF2B5EF4-FFF2-40B4-BE49-F238E27FC236}">
              <a16:creationId xmlns:a16="http://schemas.microsoft.com/office/drawing/2014/main" id="{D762E2A2-69E0-4CF6-9A1F-A465AF955FFF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8" name="Rectangle 22">
          <a:extLst>
            <a:ext uri="{FF2B5EF4-FFF2-40B4-BE49-F238E27FC236}">
              <a16:creationId xmlns:a16="http://schemas.microsoft.com/office/drawing/2014/main" id="{CE056CC5-680F-4B75-83AF-C7023AD84175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9" name="Rectangle 23">
          <a:extLst>
            <a:ext uri="{FF2B5EF4-FFF2-40B4-BE49-F238E27FC236}">
              <a16:creationId xmlns:a16="http://schemas.microsoft.com/office/drawing/2014/main" id="{EE2E5AC4-DB36-4D3B-A30A-0F2626F740A4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0" name="Rectangle 24">
          <a:extLst>
            <a:ext uri="{FF2B5EF4-FFF2-40B4-BE49-F238E27FC236}">
              <a16:creationId xmlns:a16="http://schemas.microsoft.com/office/drawing/2014/main" id="{D08F8CD0-469F-4356-B83A-0F895325B38E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1" name="Rectangle 25">
          <a:extLst>
            <a:ext uri="{FF2B5EF4-FFF2-40B4-BE49-F238E27FC236}">
              <a16:creationId xmlns:a16="http://schemas.microsoft.com/office/drawing/2014/main" id="{81C8A6FD-87A6-4B2B-9D22-59EE61FDFCF6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2" name="Rectangle 26">
          <a:extLst>
            <a:ext uri="{FF2B5EF4-FFF2-40B4-BE49-F238E27FC236}">
              <a16:creationId xmlns:a16="http://schemas.microsoft.com/office/drawing/2014/main" id="{BF4E1A9A-EE27-46A1-B72B-A61816EE1ADE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3" name="Rectangle 27">
          <a:extLst>
            <a:ext uri="{FF2B5EF4-FFF2-40B4-BE49-F238E27FC236}">
              <a16:creationId xmlns:a16="http://schemas.microsoft.com/office/drawing/2014/main" id="{581B76CB-5685-41B3-9869-CB4C9D2DFC41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4" name="Rectangle 28">
          <a:extLst>
            <a:ext uri="{FF2B5EF4-FFF2-40B4-BE49-F238E27FC236}">
              <a16:creationId xmlns:a16="http://schemas.microsoft.com/office/drawing/2014/main" id="{6C94085F-D442-49DE-B7D9-C02412DF4578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5" name="Rectangle 29">
          <a:extLst>
            <a:ext uri="{FF2B5EF4-FFF2-40B4-BE49-F238E27FC236}">
              <a16:creationId xmlns:a16="http://schemas.microsoft.com/office/drawing/2014/main" id="{136D21A8-9D69-4FF9-A242-B169F83596B1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6" name="Rectangle 30">
          <a:extLst>
            <a:ext uri="{FF2B5EF4-FFF2-40B4-BE49-F238E27FC236}">
              <a16:creationId xmlns:a16="http://schemas.microsoft.com/office/drawing/2014/main" id="{B34DB8CE-9109-47FD-A00F-437BA6852CCB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7" name="Rectangle 31">
          <a:extLst>
            <a:ext uri="{FF2B5EF4-FFF2-40B4-BE49-F238E27FC236}">
              <a16:creationId xmlns:a16="http://schemas.microsoft.com/office/drawing/2014/main" id="{4B26BA51-A467-4B1F-AFFB-BAE9FDFEC9C6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8" name="Rectangle 32">
          <a:extLst>
            <a:ext uri="{FF2B5EF4-FFF2-40B4-BE49-F238E27FC236}">
              <a16:creationId xmlns:a16="http://schemas.microsoft.com/office/drawing/2014/main" id="{D1A4AE4A-2142-43F8-BCA5-B467D8909074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9" name="Rectangle 33">
          <a:extLst>
            <a:ext uri="{FF2B5EF4-FFF2-40B4-BE49-F238E27FC236}">
              <a16:creationId xmlns:a16="http://schemas.microsoft.com/office/drawing/2014/main" id="{C084882E-0B21-415C-BAA7-26AFB27D64BB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0" name="Rectangle 34">
          <a:extLst>
            <a:ext uri="{FF2B5EF4-FFF2-40B4-BE49-F238E27FC236}">
              <a16:creationId xmlns:a16="http://schemas.microsoft.com/office/drawing/2014/main" id="{38C7E597-CDCE-4C26-90DB-453D4A2F2563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1" name="Rectangle 35">
          <a:extLst>
            <a:ext uri="{FF2B5EF4-FFF2-40B4-BE49-F238E27FC236}">
              <a16:creationId xmlns:a16="http://schemas.microsoft.com/office/drawing/2014/main" id="{056C9D5B-1B36-479C-8D04-BC75D754C28D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2" name="Rectangle 36">
          <a:extLst>
            <a:ext uri="{FF2B5EF4-FFF2-40B4-BE49-F238E27FC236}">
              <a16:creationId xmlns:a16="http://schemas.microsoft.com/office/drawing/2014/main" id="{78712363-0C52-42F2-832E-2E6D41BFAC99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3" name="Rectangle 37">
          <a:extLst>
            <a:ext uri="{FF2B5EF4-FFF2-40B4-BE49-F238E27FC236}">
              <a16:creationId xmlns:a16="http://schemas.microsoft.com/office/drawing/2014/main" id="{FF1ED336-D231-4531-8C66-FC966605DA18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4" name="Rectangle 38">
          <a:extLst>
            <a:ext uri="{FF2B5EF4-FFF2-40B4-BE49-F238E27FC236}">
              <a16:creationId xmlns:a16="http://schemas.microsoft.com/office/drawing/2014/main" id="{3F47BF9D-D3E3-4B0D-BEE6-F3C4B7484F6B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5" name="Rectangle 39">
          <a:extLst>
            <a:ext uri="{FF2B5EF4-FFF2-40B4-BE49-F238E27FC236}">
              <a16:creationId xmlns:a16="http://schemas.microsoft.com/office/drawing/2014/main" id="{D3518EFB-2CC1-4976-9BDF-D8A0878D6822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6" name="Rectangle 40">
          <a:extLst>
            <a:ext uri="{FF2B5EF4-FFF2-40B4-BE49-F238E27FC236}">
              <a16:creationId xmlns:a16="http://schemas.microsoft.com/office/drawing/2014/main" id="{423CF50C-8F6E-4A16-8C4A-7D02B1A38A8A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7" name="Rectangle 41">
          <a:extLst>
            <a:ext uri="{FF2B5EF4-FFF2-40B4-BE49-F238E27FC236}">
              <a16:creationId xmlns:a16="http://schemas.microsoft.com/office/drawing/2014/main" id="{4DD19E37-F970-478F-86A2-49A61E7CC86C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8" name="Rectangle 42">
          <a:extLst>
            <a:ext uri="{FF2B5EF4-FFF2-40B4-BE49-F238E27FC236}">
              <a16:creationId xmlns:a16="http://schemas.microsoft.com/office/drawing/2014/main" id="{E71418F8-0E3E-481E-913D-484B14789980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9" name="Rectangle 43">
          <a:extLst>
            <a:ext uri="{FF2B5EF4-FFF2-40B4-BE49-F238E27FC236}">
              <a16:creationId xmlns:a16="http://schemas.microsoft.com/office/drawing/2014/main" id="{C965B4FD-1E8F-47D8-91DB-C6D43F8B3C4A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0" name="Rectangle 44">
          <a:extLst>
            <a:ext uri="{FF2B5EF4-FFF2-40B4-BE49-F238E27FC236}">
              <a16:creationId xmlns:a16="http://schemas.microsoft.com/office/drawing/2014/main" id="{D2140C7E-BEC6-46E1-9599-F7CA5B321443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1" name="Rectangle 45">
          <a:extLst>
            <a:ext uri="{FF2B5EF4-FFF2-40B4-BE49-F238E27FC236}">
              <a16:creationId xmlns:a16="http://schemas.microsoft.com/office/drawing/2014/main" id="{E39058DC-203A-49E8-9908-20901964E75E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2" name="Rectangle 46">
          <a:extLst>
            <a:ext uri="{FF2B5EF4-FFF2-40B4-BE49-F238E27FC236}">
              <a16:creationId xmlns:a16="http://schemas.microsoft.com/office/drawing/2014/main" id="{DE000EAD-E1E3-40E7-AC37-2B9617DAABC8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3" name="Rectangle 47">
          <a:extLst>
            <a:ext uri="{FF2B5EF4-FFF2-40B4-BE49-F238E27FC236}">
              <a16:creationId xmlns:a16="http://schemas.microsoft.com/office/drawing/2014/main" id="{5EB8BF51-A333-4664-B357-EA665491D01E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4" name="Rectangle 48">
          <a:extLst>
            <a:ext uri="{FF2B5EF4-FFF2-40B4-BE49-F238E27FC236}">
              <a16:creationId xmlns:a16="http://schemas.microsoft.com/office/drawing/2014/main" id="{E5C6E399-1658-4068-8FB5-7D9B86520280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5" name="Rectangle 49">
          <a:extLst>
            <a:ext uri="{FF2B5EF4-FFF2-40B4-BE49-F238E27FC236}">
              <a16:creationId xmlns:a16="http://schemas.microsoft.com/office/drawing/2014/main" id="{70559A4B-8AA1-4B12-835A-A190A35CCDC3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46" name="Rectangle 98">
          <a:extLst>
            <a:ext uri="{FF2B5EF4-FFF2-40B4-BE49-F238E27FC236}">
              <a16:creationId xmlns:a16="http://schemas.microsoft.com/office/drawing/2014/main" id="{688CFEDD-BDFC-4BE7-9BAB-18A789D72EB8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47" name="Rectangle 99">
          <a:extLst>
            <a:ext uri="{FF2B5EF4-FFF2-40B4-BE49-F238E27FC236}">
              <a16:creationId xmlns:a16="http://schemas.microsoft.com/office/drawing/2014/main" id="{4ACF7AA2-C48F-46EA-8F16-8B812069F4E8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48" name="Rectangle 100">
          <a:extLst>
            <a:ext uri="{FF2B5EF4-FFF2-40B4-BE49-F238E27FC236}">
              <a16:creationId xmlns:a16="http://schemas.microsoft.com/office/drawing/2014/main" id="{F83D94E1-BE03-4D90-93DA-D60A1B57BB93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49" name="Rectangle 101">
          <a:extLst>
            <a:ext uri="{FF2B5EF4-FFF2-40B4-BE49-F238E27FC236}">
              <a16:creationId xmlns:a16="http://schemas.microsoft.com/office/drawing/2014/main" id="{F1CBE0B5-C60B-48B6-A96A-D95225ACB5EC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50" name="Rectangle 102">
          <a:extLst>
            <a:ext uri="{FF2B5EF4-FFF2-40B4-BE49-F238E27FC236}">
              <a16:creationId xmlns:a16="http://schemas.microsoft.com/office/drawing/2014/main" id="{BFCB1342-A0E0-4101-B24B-21EBF4AF2B15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51" name="Rectangle 103">
          <a:extLst>
            <a:ext uri="{FF2B5EF4-FFF2-40B4-BE49-F238E27FC236}">
              <a16:creationId xmlns:a16="http://schemas.microsoft.com/office/drawing/2014/main" id="{1F0D0117-8DE4-442C-B042-D24FE56235D1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52" name="Rectangle 104">
          <a:extLst>
            <a:ext uri="{FF2B5EF4-FFF2-40B4-BE49-F238E27FC236}">
              <a16:creationId xmlns:a16="http://schemas.microsoft.com/office/drawing/2014/main" id="{7F9EBF6A-C8BB-4EDA-BDBD-4B30C6AC1930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53" name="Rectangle 105">
          <a:extLst>
            <a:ext uri="{FF2B5EF4-FFF2-40B4-BE49-F238E27FC236}">
              <a16:creationId xmlns:a16="http://schemas.microsoft.com/office/drawing/2014/main" id="{A8C9B68D-CC03-4A29-99ED-4382CED2180F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</xdr:colOff>
      <xdr:row>1</xdr:row>
      <xdr:rowOff>9525</xdr:rowOff>
    </xdr:from>
    <xdr:ext cx="0" cy="144780"/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4396DA00-286D-427D-885F-A4C78D204FE9}"/>
            </a:ext>
          </a:extLst>
        </xdr:cNvPr>
        <xdr:cNvSpPr>
          <a:spLocks noChangeArrowheads="1"/>
        </xdr:cNvSpPr>
      </xdr:nvSpPr>
      <xdr:spPr bwMode="auto">
        <a:xfrm>
          <a:off x="45720" y="32956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5061D02A-DE85-46F4-9D10-CBE84D1CC20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FD3DE87C-EC44-4A05-A045-2736E8F123AD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31518FD2-C5DB-4C2B-9CFB-6193DB0E173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2DBEC4FE-7453-4EA2-9008-D60B402B152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6501F855-B6A3-4829-A15F-2C814902CCFE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8" name="Rectangle 8">
          <a:extLst>
            <a:ext uri="{FF2B5EF4-FFF2-40B4-BE49-F238E27FC236}">
              <a16:creationId xmlns:a16="http://schemas.microsoft.com/office/drawing/2014/main" id="{54074283-C7E7-43D7-BD56-87EA1F3CF667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BD614631-F04C-4582-87AC-1C99CD4FC0E4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0" name="Rectangle 18">
          <a:extLst>
            <a:ext uri="{FF2B5EF4-FFF2-40B4-BE49-F238E27FC236}">
              <a16:creationId xmlns:a16="http://schemas.microsoft.com/office/drawing/2014/main" id="{31BC9894-16E5-4EFF-AC49-1AEF21C29D9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1" name="Rectangle 19">
          <a:extLst>
            <a:ext uri="{FF2B5EF4-FFF2-40B4-BE49-F238E27FC236}">
              <a16:creationId xmlns:a16="http://schemas.microsoft.com/office/drawing/2014/main" id="{BAD07B37-2E6E-4271-AE89-99BECDF429C8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2" name="Rectangle 20">
          <a:extLst>
            <a:ext uri="{FF2B5EF4-FFF2-40B4-BE49-F238E27FC236}">
              <a16:creationId xmlns:a16="http://schemas.microsoft.com/office/drawing/2014/main" id="{7D7760E8-3EB2-4A13-9025-B07996564F9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3" name="Rectangle 21">
          <a:extLst>
            <a:ext uri="{FF2B5EF4-FFF2-40B4-BE49-F238E27FC236}">
              <a16:creationId xmlns:a16="http://schemas.microsoft.com/office/drawing/2014/main" id="{F6A2BD5E-839F-4999-B12D-6AF29143C035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4" name="Rectangle 22">
          <a:extLst>
            <a:ext uri="{FF2B5EF4-FFF2-40B4-BE49-F238E27FC236}">
              <a16:creationId xmlns:a16="http://schemas.microsoft.com/office/drawing/2014/main" id="{9DD3A9F3-1CAD-4B92-808E-FFF554A1FC03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5" name="Rectangle 23">
          <a:extLst>
            <a:ext uri="{FF2B5EF4-FFF2-40B4-BE49-F238E27FC236}">
              <a16:creationId xmlns:a16="http://schemas.microsoft.com/office/drawing/2014/main" id="{8BC97E09-E1E3-4715-9843-0CE161DCD5E3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6" name="Rectangle 24">
          <a:extLst>
            <a:ext uri="{FF2B5EF4-FFF2-40B4-BE49-F238E27FC236}">
              <a16:creationId xmlns:a16="http://schemas.microsoft.com/office/drawing/2014/main" id="{934C77EB-9561-4BFF-9E39-9F350E4AB330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7" name="Rectangle 25">
          <a:extLst>
            <a:ext uri="{FF2B5EF4-FFF2-40B4-BE49-F238E27FC236}">
              <a16:creationId xmlns:a16="http://schemas.microsoft.com/office/drawing/2014/main" id="{754FF345-A5E8-443F-B0ED-0A65CC3D7776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8" name="Rectangle 26">
          <a:extLst>
            <a:ext uri="{FF2B5EF4-FFF2-40B4-BE49-F238E27FC236}">
              <a16:creationId xmlns:a16="http://schemas.microsoft.com/office/drawing/2014/main" id="{340DD476-885D-4C1B-9F81-4A2DD7396FDB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9" name="Rectangle 27">
          <a:extLst>
            <a:ext uri="{FF2B5EF4-FFF2-40B4-BE49-F238E27FC236}">
              <a16:creationId xmlns:a16="http://schemas.microsoft.com/office/drawing/2014/main" id="{2440DA96-C823-4D54-B65C-A74FDCC7C78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0" name="Rectangle 28">
          <a:extLst>
            <a:ext uri="{FF2B5EF4-FFF2-40B4-BE49-F238E27FC236}">
              <a16:creationId xmlns:a16="http://schemas.microsoft.com/office/drawing/2014/main" id="{D4AFC497-D9B4-4BB5-BE8E-1A5A3EC69D74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1" name="Rectangle 29">
          <a:extLst>
            <a:ext uri="{FF2B5EF4-FFF2-40B4-BE49-F238E27FC236}">
              <a16:creationId xmlns:a16="http://schemas.microsoft.com/office/drawing/2014/main" id="{73C89300-F03A-44DE-A789-B177DD159498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2" name="Rectangle 30">
          <a:extLst>
            <a:ext uri="{FF2B5EF4-FFF2-40B4-BE49-F238E27FC236}">
              <a16:creationId xmlns:a16="http://schemas.microsoft.com/office/drawing/2014/main" id="{64AE7970-5E5F-472C-9553-5E7EFA9448CC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3" name="Rectangle 31">
          <a:extLst>
            <a:ext uri="{FF2B5EF4-FFF2-40B4-BE49-F238E27FC236}">
              <a16:creationId xmlns:a16="http://schemas.microsoft.com/office/drawing/2014/main" id="{ABE481F7-5EFF-4A76-9B83-2A99D7BA94BF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4" name="Rectangle 32">
          <a:extLst>
            <a:ext uri="{FF2B5EF4-FFF2-40B4-BE49-F238E27FC236}">
              <a16:creationId xmlns:a16="http://schemas.microsoft.com/office/drawing/2014/main" id="{6F20FEEA-1342-4119-A222-C048085E390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5" name="Rectangle 33">
          <a:extLst>
            <a:ext uri="{FF2B5EF4-FFF2-40B4-BE49-F238E27FC236}">
              <a16:creationId xmlns:a16="http://schemas.microsoft.com/office/drawing/2014/main" id="{9B3E0FBA-459B-45AF-BE00-720E4ECB9732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6" name="Rectangle 34">
          <a:extLst>
            <a:ext uri="{FF2B5EF4-FFF2-40B4-BE49-F238E27FC236}">
              <a16:creationId xmlns:a16="http://schemas.microsoft.com/office/drawing/2014/main" id="{C09F4934-59C9-42EB-9996-155DC0F79293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7" name="Rectangle 35">
          <a:extLst>
            <a:ext uri="{FF2B5EF4-FFF2-40B4-BE49-F238E27FC236}">
              <a16:creationId xmlns:a16="http://schemas.microsoft.com/office/drawing/2014/main" id="{BC5AA7B0-98FA-4577-9B40-9D7575FAEAF6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8" name="Rectangle 36">
          <a:extLst>
            <a:ext uri="{FF2B5EF4-FFF2-40B4-BE49-F238E27FC236}">
              <a16:creationId xmlns:a16="http://schemas.microsoft.com/office/drawing/2014/main" id="{1B7B52FD-ED1A-40BF-A36F-548AAC012800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9" name="Rectangle 37">
          <a:extLst>
            <a:ext uri="{FF2B5EF4-FFF2-40B4-BE49-F238E27FC236}">
              <a16:creationId xmlns:a16="http://schemas.microsoft.com/office/drawing/2014/main" id="{E2F6DC50-4CF4-4833-97BA-282D14FCBF0C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0" name="Rectangle 38">
          <a:extLst>
            <a:ext uri="{FF2B5EF4-FFF2-40B4-BE49-F238E27FC236}">
              <a16:creationId xmlns:a16="http://schemas.microsoft.com/office/drawing/2014/main" id="{19D968D9-3384-4457-9299-CBD97A69D7B6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1" name="Rectangle 39">
          <a:extLst>
            <a:ext uri="{FF2B5EF4-FFF2-40B4-BE49-F238E27FC236}">
              <a16:creationId xmlns:a16="http://schemas.microsoft.com/office/drawing/2014/main" id="{40CAF68D-E3A2-4006-A0E0-DCC4445F493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2" name="Rectangle 40">
          <a:extLst>
            <a:ext uri="{FF2B5EF4-FFF2-40B4-BE49-F238E27FC236}">
              <a16:creationId xmlns:a16="http://schemas.microsoft.com/office/drawing/2014/main" id="{E8D6BF66-2D7E-4D0C-AC82-FBE082927C12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3" name="Rectangle 41">
          <a:extLst>
            <a:ext uri="{FF2B5EF4-FFF2-40B4-BE49-F238E27FC236}">
              <a16:creationId xmlns:a16="http://schemas.microsoft.com/office/drawing/2014/main" id="{CD17254E-3CEE-4D74-B144-A2C6E62FDC09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4" name="Rectangle 42">
          <a:extLst>
            <a:ext uri="{FF2B5EF4-FFF2-40B4-BE49-F238E27FC236}">
              <a16:creationId xmlns:a16="http://schemas.microsoft.com/office/drawing/2014/main" id="{A47628CE-1430-4419-828A-132829788AB7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5" name="Rectangle 43">
          <a:extLst>
            <a:ext uri="{FF2B5EF4-FFF2-40B4-BE49-F238E27FC236}">
              <a16:creationId xmlns:a16="http://schemas.microsoft.com/office/drawing/2014/main" id="{E61F5295-5888-4CBE-86D2-B9AD037D689E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6" name="Rectangle 44">
          <a:extLst>
            <a:ext uri="{FF2B5EF4-FFF2-40B4-BE49-F238E27FC236}">
              <a16:creationId xmlns:a16="http://schemas.microsoft.com/office/drawing/2014/main" id="{D3424FD4-C16F-449E-BBB6-5CDB7AC35F67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7" name="Rectangle 45">
          <a:extLst>
            <a:ext uri="{FF2B5EF4-FFF2-40B4-BE49-F238E27FC236}">
              <a16:creationId xmlns:a16="http://schemas.microsoft.com/office/drawing/2014/main" id="{028DAFC8-1EA6-4E24-93C6-0BE067DA988F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8" name="Rectangle 46">
          <a:extLst>
            <a:ext uri="{FF2B5EF4-FFF2-40B4-BE49-F238E27FC236}">
              <a16:creationId xmlns:a16="http://schemas.microsoft.com/office/drawing/2014/main" id="{2B1BE3DA-305C-4454-A614-F13FAE3A5E72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9" name="Rectangle 47">
          <a:extLst>
            <a:ext uri="{FF2B5EF4-FFF2-40B4-BE49-F238E27FC236}">
              <a16:creationId xmlns:a16="http://schemas.microsoft.com/office/drawing/2014/main" id="{48BBB06C-D86C-4890-AA62-6B89723E8B25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40" name="Rectangle 48">
          <a:extLst>
            <a:ext uri="{FF2B5EF4-FFF2-40B4-BE49-F238E27FC236}">
              <a16:creationId xmlns:a16="http://schemas.microsoft.com/office/drawing/2014/main" id="{87449E76-279A-4F54-868F-4F61527B0ED8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41" name="Rectangle 49">
          <a:extLst>
            <a:ext uri="{FF2B5EF4-FFF2-40B4-BE49-F238E27FC236}">
              <a16:creationId xmlns:a16="http://schemas.microsoft.com/office/drawing/2014/main" id="{FC9C5C55-4DCA-4231-BE90-4BADAD870256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2" name="Rectangle 56">
          <a:extLst>
            <a:ext uri="{FF2B5EF4-FFF2-40B4-BE49-F238E27FC236}">
              <a16:creationId xmlns:a16="http://schemas.microsoft.com/office/drawing/2014/main" id="{3482C074-1A7E-4E7C-B7E0-8F63897EB721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3" name="Rectangle 57">
          <a:extLst>
            <a:ext uri="{FF2B5EF4-FFF2-40B4-BE49-F238E27FC236}">
              <a16:creationId xmlns:a16="http://schemas.microsoft.com/office/drawing/2014/main" id="{24FAF508-E360-4265-B005-CD3E8C030A23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4" name="Rectangle 58">
          <a:extLst>
            <a:ext uri="{FF2B5EF4-FFF2-40B4-BE49-F238E27FC236}">
              <a16:creationId xmlns:a16="http://schemas.microsoft.com/office/drawing/2014/main" id="{5E4B7007-530D-4A15-878F-A00EF850D1A3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5" name="Rectangle 59">
          <a:extLst>
            <a:ext uri="{FF2B5EF4-FFF2-40B4-BE49-F238E27FC236}">
              <a16:creationId xmlns:a16="http://schemas.microsoft.com/office/drawing/2014/main" id="{A5D39C3E-F288-41D0-9124-EEB7074A5116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6" name="Rectangle 60">
          <a:extLst>
            <a:ext uri="{FF2B5EF4-FFF2-40B4-BE49-F238E27FC236}">
              <a16:creationId xmlns:a16="http://schemas.microsoft.com/office/drawing/2014/main" id="{A50B763E-4FD0-4850-ADCE-9F762FB9F716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7" name="Rectangle 61">
          <a:extLst>
            <a:ext uri="{FF2B5EF4-FFF2-40B4-BE49-F238E27FC236}">
              <a16:creationId xmlns:a16="http://schemas.microsoft.com/office/drawing/2014/main" id="{8085F257-CDC4-4833-BB2E-8940DB7AF04A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8" name="Rectangle 62">
          <a:extLst>
            <a:ext uri="{FF2B5EF4-FFF2-40B4-BE49-F238E27FC236}">
              <a16:creationId xmlns:a16="http://schemas.microsoft.com/office/drawing/2014/main" id="{CD1C956D-8743-421A-81E9-EED7696D4235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9" name="Rectangle 63">
          <a:extLst>
            <a:ext uri="{FF2B5EF4-FFF2-40B4-BE49-F238E27FC236}">
              <a16:creationId xmlns:a16="http://schemas.microsoft.com/office/drawing/2014/main" id="{26AE1559-4939-44B4-A6F8-380C681E5945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0" name="Rectangle 98">
          <a:extLst>
            <a:ext uri="{FF2B5EF4-FFF2-40B4-BE49-F238E27FC236}">
              <a16:creationId xmlns:a16="http://schemas.microsoft.com/office/drawing/2014/main" id="{92D4EC4A-6CC5-4C20-A584-9D50EC45AD43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1" name="Rectangle 99">
          <a:extLst>
            <a:ext uri="{FF2B5EF4-FFF2-40B4-BE49-F238E27FC236}">
              <a16:creationId xmlns:a16="http://schemas.microsoft.com/office/drawing/2014/main" id="{E3A63809-A29B-42E9-B7C3-FA32BA720D3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2" name="Rectangle 100">
          <a:extLst>
            <a:ext uri="{FF2B5EF4-FFF2-40B4-BE49-F238E27FC236}">
              <a16:creationId xmlns:a16="http://schemas.microsoft.com/office/drawing/2014/main" id="{9CB75BFB-B86B-46C4-96BA-C3CE8A7392A0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3" name="Rectangle 101">
          <a:extLst>
            <a:ext uri="{FF2B5EF4-FFF2-40B4-BE49-F238E27FC236}">
              <a16:creationId xmlns:a16="http://schemas.microsoft.com/office/drawing/2014/main" id="{A569F928-E39A-4ADD-8023-94AFDE927D98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4" name="Rectangle 102">
          <a:extLst>
            <a:ext uri="{FF2B5EF4-FFF2-40B4-BE49-F238E27FC236}">
              <a16:creationId xmlns:a16="http://schemas.microsoft.com/office/drawing/2014/main" id="{89651A00-E604-4A72-91A7-8FE32E85F257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5" name="Rectangle 103">
          <a:extLst>
            <a:ext uri="{FF2B5EF4-FFF2-40B4-BE49-F238E27FC236}">
              <a16:creationId xmlns:a16="http://schemas.microsoft.com/office/drawing/2014/main" id="{05A394AA-21DF-4D9F-84B0-77038D9CCDEE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6" name="Rectangle 104">
          <a:extLst>
            <a:ext uri="{FF2B5EF4-FFF2-40B4-BE49-F238E27FC236}">
              <a16:creationId xmlns:a16="http://schemas.microsoft.com/office/drawing/2014/main" id="{4C5F24AF-9E15-487C-BB68-70276192EA89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7" name="Rectangle 105">
          <a:extLst>
            <a:ext uri="{FF2B5EF4-FFF2-40B4-BE49-F238E27FC236}">
              <a16:creationId xmlns:a16="http://schemas.microsoft.com/office/drawing/2014/main" id="{68E3A34D-04F8-4C81-94E8-63FBFC08821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3:V135"/>
  <sheetViews>
    <sheetView showGridLines="0" tabSelected="1" zoomScaleNormal="100" workbookViewId="0">
      <selection activeCell="W22" sqref="W22"/>
    </sheetView>
  </sheetViews>
  <sheetFormatPr defaultRowHeight="12.75"/>
  <cols>
    <col min="1" max="1" width="5.83203125" customWidth="1"/>
    <col min="2" max="2" width="1.6640625" hidden="1" customWidth="1"/>
    <col min="3" max="5" width="4" hidden="1" customWidth="1"/>
    <col min="6" max="6" width="71.1640625" customWidth="1"/>
    <col min="7" max="8" width="14.83203125" style="1" customWidth="1"/>
    <col min="9" max="9" width="15" style="1" customWidth="1"/>
    <col min="10" max="10" width="12.83203125" style="1" customWidth="1"/>
    <col min="11" max="11" width="10.6640625" style="24" customWidth="1"/>
    <col min="12" max="12" width="12.6640625" customWidth="1"/>
    <col min="13" max="18" width="7.83203125" customWidth="1"/>
    <col min="19" max="22" width="8.83203125" style="25"/>
  </cols>
  <sheetData>
    <row r="3" spans="1:22" s="11" customFormat="1" ht="16.149999999999999" customHeight="1">
      <c r="A3" s="39" t="s">
        <v>0</v>
      </c>
      <c r="B3" s="3"/>
      <c r="C3" s="3"/>
      <c r="D3" s="3"/>
      <c r="E3" s="3"/>
      <c r="F3" s="3"/>
      <c r="G3" s="18"/>
      <c r="H3" s="19"/>
      <c r="I3" s="20"/>
      <c r="J3" s="19"/>
      <c r="K3" s="21"/>
      <c r="L3"/>
      <c r="M3"/>
      <c r="N3"/>
      <c r="O3"/>
      <c r="P3"/>
      <c r="Q3"/>
      <c r="R3"/>
      <c r="S3" s="22"/>
      <c r="T3" s="22"/>
      <c r="U3" s="22"/>
      <c r="V3" s="22"/>
    </row>
    <row r="4" spans="1:22" s="11" customFormat="1" ht="17.45" customHeight="1">
      <c r="A4" s="50" t="s">
        <v>171</v>
      </c>
      <c r="B4" s="3"/>
      <c r="C4" s="3"/>
      <c r="D4" s="3"/>
      <c r="E4" s="3"/>
      <c r="F4" s="3"/>
      <c r="G4" s="18"/>
      <c r="H4" s="19"/>
      <c r="I4" s="20"/>
      <c r="J4" s="19"/>
      <c r="K4" s="21"/>
      <c r="L4"/>
      <c r="M4"/>
      <c r="N4"/>
      <c r="O4"/>
      <c r="P4"/>
      <c r="Q4"/>
      <c r="R4"/>
      <c r="S4" s="22"/>
      <c r="T4" s="22"/>
      <c r="U4" s="22"/>
      <c r="V4" s="22"/>
    </row>
    <row r="5" spans="1:22" ht="13.9" customHeight="1">
      <c r="A5" s="51" t="s">
        <v>1</v>
      </c>
      <c r="B5" s="3"/>
      <c r="C5" s="3"/>
      <c r="D5" s="3"/>
      <c r="E5" s="3"/>
      <c r="F5" s="3"/>
      <c r="G5" s="106"/>
      <c r="H5" s="20"/>
      <c r="I5" s="20"/>
      <c r="J5" s="20"/>
    </row>
    <row r="6" spans="1:22" ht="12.6" customHeight="1">
      <c r="A6" s="51" t="s">
        <v>2</v>
      </c>
      <c r="B6" s="3"/>
      <c r="C6" s="3"/>
      <c r="D6" s="3"/>
      <c r="E6" s="3"/>
      <c r="F6" s="3"/>
      <c r="G6" s="20"/>
      <c r="H6" s="20"/>
      <c r="I6" s="20"/>
      <c r="J6" s="20"/>
    </row>
    <row r="7" spans="1:22" ht="11.25" customHeight="1" thickBot="1">
      <c r="A7" s="26"/>
      <c r="B7" s="26"/>
      <c r="C7" s="26"/>
      <c r="D7" s="26"/>
      <c r="E7" s="26"/>
      <c r="F7" s="26"/>
      <c r="G7" s="20"/>
      <c r="H7" s="20"/>
      <c r="I7" s="20"/>
      <c r="J7" s="20"/>
    </row>
    <row r="8" spans="1:22" ht="22.5" customHeight="1">
      <c r="A8" s="109" t="s">
        <v>91</v>
      </c>
      <c r="B8" s="110"/>
      <c r="C8" s="110"/>
      <c r="D8" s="110"/>
      <c r="E8" s="110"/>
      <c r="F8" s="110"/>
      <c r="G8" s="81" t="s">
        <v>169</v>
      </c>
      <c r="H8" s="81" t="s">
        <v>169</v>
      </c>
      <c r="I8" s="81" t="s">
        <v>169</v>
      </c>
      <c r="J8" s="82" t="s">
        <v>168</v>
      </c>
      <c r="L8" s="100"/>
    </row>
    <row r="9" spans="1:22">
      <c r="A9" s="111"/>
      <c r="B9" s="112"/>
      <c r="C9" s="112"/>
      <c r="D9" s="112"/>
      <c r="E9" s="112"/>
      <c r="F9" s="112"/>
      <c r="G9" s="45" t="s">
        <v>53</v>
      </c>
      <c r="H9" s="45" t="s">
        <v>54</v>
      </c>
      <c r="I9" s="45" t="s">
        <v>55</v>
      </c>
      <c r="J9" s="77" t="s">
        <v>55</v>
      </c>
      <c r="L9" s="99"/>
      <c r="M9" s="99"/>
    </row>
    <row r="10" spans="1:22" ht="12" customHeight="1">
      <c r="A10" s="83" t="s">
        <v>161</v>
      </c>
      <c r="B10" s="80"/>
      <c r="C10" s="80"/>
      <c r="D10" s="80"/>
      <c r="E10" s="80"/>
      <c r="F10" s="80"/>
      <c r="G10" s="46"/>
      <c r="H10" s="46"/>
      <c r="I10" s="46"/>
      <c r="J10" s="47"/>
    </row>
    <row r="11" spans="1:22" ht="12" customHeight="1">
      <c r="A11" s="79" t="s">
        <v>56</v>
      </c>
      <c r="B11" s="78" t="s">
        <v>57</v>
      </c>
      <c r="C11" s="78" t="s">
        <v>57</v>
      </c>
      <c r="D11" s="78" t="s">
        <v>57</v>
      </c>
      <c r="E11" s="78" t="s">
        <v>57</v>
      </c>
      <c r="F11" s="80"/>
      <c r="G11" s="46"/>
      <c r="H11" s="46"/>
      <c r="I11" s="46"/>
      <c r="J11" s="47"/>
    </row>
    <row r="12" spans="1:22" ht="12" customHeight="1">
      <c r="A12" s="107"/>
      <c r="B12" s="108"/>
      <c r="C12" s="108"/>
      <c r="D12" s="108"/>
      <c r="E12" s="108"/>
      <c r="F12" s="59" t="s">
        <v>58</v>
      </c>
      <c r="G12" s="45">
        <v>3454359</v>
      </c>
      <c r="H12" s="45"/>
      <c r="I12" s="45"/>
      <c r="J12" s="49"/>
    </row>
    <row r="13" spans="1:22" ht="12" customHeight="1">
      <c r="A13" s="107"/>
      <c r="B13" s="108"/>
      <c r="C13" s="108"/>
      <c r="D13" s="108"/>
      <c r="E13" s="108"/>
      <c r="F13" s="59" t="s">
        <v>59</v>
      </c>
      <c r="G13" s="45">
        <v>1145093</v>
      </c>
      <c r="H13" s="45">
        <f>G12-G13</f>
        <v>2309266</v>
      </c>
      <c r="I13" s="45"/>
      <c r="J13" s="49"/>
      <c r="K13" s="30"/>
    </row>
    <row r="14" spans="1:22" ht="12" customHeight="1">
      <c r="A14" s="107"/>
      <c r="B14" s="108"/>
      <c r="C14" s="108"/>
      <c r="D14" s="108"/>
      <c r="E14" s="108"/>
      <c r="F14" s="59" t="s">
        <v>60</v>
      </c>
      <c r="G14" s="45">
        <f>'BS 12-2023'!G72-'BS 12-2023'!I72</f>
        <v>105785</v>
      </c>
      <c r="H14" s="45"/>
      <c r="I14" s="45"/>
      <c r="J14" s="49"/>
      <c r="K14" s="30"/>
    </row>
    <row r="15" spans="1:22" ht="12" customHeight="1">
      <c r="A15" s="107"/>
      <c r="B15" s="108"/>
      <c r="C15" s="108"/>
      <c r="D15" s="108"/>
      <c r="E15" s="108"/>
      <c r="F15" s="59" t="s">
        <v>61</v>
      </c>
      <c r="G15" s="43">
        <f>'BS 12-2023'!G73-'BS 12-2023'!I73</f>
        <v>12756</v>
      </c>
      <c r="H15" s="43">
        <f>G14-G15</f>
        <v>93029</v>
      </c>
      <c r="I15" s="43">
        <f>H13-H15</f>
        <v>2216237</v>
      </c>
      <c r="J15" s="44">
        <v>1824031</v>
      </c>
    </row>
    <row r="16" spans="1:22" ht="12" customHeight="1">
      <c r="A16" s="79" t="s">
        <v>97</v>
      </c>
      <c r="B16" s="80"/>
      <c r="C16" s="80"/>
      <c r="D16" s="80"/>
      <c r="E16" s="80"/>
      <c r="F16" s="80"/>
      <c r="G16" s="43"/>
      <c r="H16" s="43"/>
      <c r="I16" s="43">
        <f>I50</f>
        <v>87360</v>
      </c>
      <c r="J16" s="44">
        <f>J50</f>
        <v>40320</v>
      </c>
    </row>
    <row r="17" spans="1:21" ht="12" customHeight="1">
      <c r="A17" s="79" t="s">
        <v>62</v>
      </c>
      <c r="B17" s="80"/>
      <c r="C17" s="80"/>
      <c r="D17" s="80"/>
      <c r="E17" s="80"/>
      <c r="F17" s="80"/>
      <c r="G17" s="43"/>
      <c r="H17" s="43"/>
      <c r="I17" s="43">
        <v>90885</v>
      </c>
      <c r="J17" s="44">
        <v>53090</v>
      </c>
      <c r="K17" s="27"/>
    </row>
    <row r="18" spans="1:21" ht="12" customHeight="1">
      <c r="A18" s="79" t="s">
        <v>63</v>
      </c>
      <c r="B18" s="80"/>
      <c r="C18" s="80"/>
      <c r="D18" s="80"/>
      <c r="E18" s="80"/>
      <c r="F18" s="80"/>
      <c r="G18" s="45"/>
      <c r="H18" s="45"/>
      <c r="I18" s="45"/>
      <c r="J18" s="49"/>
    </row>
    <row r="19" spans="1:21" ht="12" customHeight="1">
      <c r="A19" s="107"/>
      <c r="B19" s="108"/>
      <c r="C19" s="108"/>
      <c r="D19" s="108"/>
      <c r="E19" s="108"/>
      <c r="F19" s="59" t="s">
        <v>64</v>
      </c>
      <c r="G19" s="45"/>
      <c r="H19" s="45"/>
      <c r="I19" s="45"/>
      <c r="J19" s="49"/>
    </row>
    <row r="20" spans="1:21" ht="12" customHeight="1">
      <c r="A20" s="107"/>
      <c r="B20" s="108"/>
      <c r="C20" s="108"/>
      <c r="D20" s="108"/>
      <c r="E20" s="108"/>
      <c r="F20" s="59" t="s">
        <v>65</v>
      </c>
      <c r="G20" s="45">
        <v>1886542</v>
      </c>
      <c r="H20" s="45"/>
      <c r="I20" s="45"/>
      <c r="J20" s="49"/>
    </row>
    <row r="21" spans="1:21" ht="12" customHeight="1">
      <c r="A21" s="107"/>
      <c r="B21" s="108"/>
      <c r="C21" s="108"/>
      <c r="D21" s="108"/>
      <c r="E21" s="108"/>
      <c r="F21" s="59" t="s">
        <v>66</v>
      </c>
      <c r="G21" s="45">
        <v>638491</v>
      </c>
      <c r="H21" s="45">
        <f>G20-G21</f>
        <v>1248051</v>
      </c>
      <c r="I21" s="45"/>
      <c r="J21" s="49"/>
    </row>
    <row r="22" spans="1:21" ht="12" customHeight="1">
      <c r="A22" s="107"/>
      <c r="B22" s="108"/>
      <c r="C22" s="108"/>
      <c r="D22" s="108"/>
      <c r="E22" s="108"/>
      <c r="F22" s="59" t="s">
        <v>67</v>
      </c>
      <c r="G22" s="45"/>
      <c r="H22" s="45"/>
      <c r="I22" s="45"/>
      <c r="J22" s="49"/>
    </row>
    <row r="23" spans="1:21" ht="12" customHeight="1">
      <c r="A23" s="107"/>
      <c r="B23" s="108"/>
      <c r="C23" s="108"/>
      <c r="D23" s="108"/>
      <c r="E23" s="108"/>
      <c r="F23" s="59" t="s">
        <v>65</v>
      </c>
      <c r="G23" s="45">
        <f>'BS 12-2023'!G78-'BS 12-2023'!I78</f>
        <v>193000</v>
      </c>
      <c r="H23" s="45"/>
      <c r="I23" s="45"/>
      <c r="J23" s="49"/>
    </row>
    <row r="24" spans="1:21" ht="12" customHeight="1">
      <c r="A24" s="107"/>
      <c r="B24" s="108"/>
      <c r="C24" s="108"/>
      <c r="D24" s="108"/>
      <c r="E24" s="108"/>
      <c r="F24" s="59" t="s">
        <v>66</v>
      </c>
      <c r="G24" s="43">
        <f>'BS 12-2023'!G79-'BS 12-2023'!I79</f>
        <v>86820</v>
      </c>
      <c r="H24" s="43">
        <f>G23-G24</f>
        <v>106180</v>
      </c>
      <c r="I24" s="43">
        <f>H21+H24</f>
        <v>1354231</v>
      </c>
      <c r="J24" s="44">
        <v>1063252</v>
      </c>
    </row>
    <row r="25" spans="1:21" ht="12" hidden="1" customHeight="1">
      <c r="A25" s="79" t="s">
        <v>68</v>
      </c>
      <c r="B25" s="80"/>
      <c r="C25" s="80"/>
      <c r="D25" s="80"/>
      <c r="E25" s="80"/>
      <c r="F25" s="80"/>
      <c r="G25" s="43"/>
      <c r="H25" s="43"/>
      <c r="I25" s="43">
        <v>0</v>
      </c>
      <c r="J25" s="44">
        <v>0</v>
      </c>
      <c r="K25" s="27"/>
    </row>
    <row r="26" spans="1:21" ht="12" customHeight="1">
      <c r="A26" s="79" t="s">
        <v>98</v>
      </c>
      <c r="B26" s="80"/>
      <c r="C26" s="80"/>
      <c r="D26" s="80"/>
      <c r="E26" s="80"/>
      <c r="F26" s="80"/>
      <c r="G26" s="43"/>
      <c r="H26" s="43"/>
      <c r="I26" s="43">
        <v>15436</v>
      </c>
      <c r="J26" s="44">
        <v>9758</v>
      </c>
    </row>
    <row r="27" spans="1:21" ht="12" customHeight="1">
      <c r="A27" s="79" t="s">
        <v>69</v>
      </c>
      <c r="B27" s="80"/>
      <c r="C27" s="80"/>
      <c r="D27" s="80"/>
      <c r="E27" s="80"/>
      <c r="F27" s="80"/>
      <c r="G27" s="45"/>
      <c r="H27" s="45"/>
      <c r="I27" s="45"/>
      <c r="J27" s="49"/>
    </row>
    <row r="28" spans="1:21" ht="12" customHeight="1">
      <c r="A28" s="107"/>
      <c r="B28" s="108"/>
      <c r="C28" s="108"/>
      <c r="D28" s="108"/>
      <c r="E28" s="108"/>
      <c r="F28" s="59" t="s">
        <v>70</v>
      </c>
      <c r="G28" s="45"/>
      <c r="H28" s="45">
        <v>500489</v>
      </c>
      <c r="I28" s="45"/>
      <c r="J28" s="49"/>
      <c r="K28" s="27"/>
    </row>
    <row r="29" spans="1:21" ht="12" customHeight="1">
      <c r="A29" s="107"/>
      <c r="B29" s="108"/>
      <c r="C29" s="108"/>
      <c r="D29" s="108"/>
      <c r="E29" s="108"/>
      <c r="F29" s="59" t="s">
        <v>71</v>
      </c>
      <c r="G29" s="45"/>
      <c r="H29" s="45">
        <v>-5743</v>
      </c>
      <c r="I29" s="45"/>
      <c r="J29" s="49"/>
    </row>
    <row r="30" spans="1:21" ht="12" customHeight="1">
      <c r="A30" s="107"/>
      <c r="B30" s="108"/>
      <c r="C30" s="108"/>
      <c r="D30" s="108"/>
      <c r="E30" s="108"/>
      <c r="F30" s="59" t="s">
        <v>72</v>
      </c>
      <c r="G30" s="45"/>
      <c r="H30" s="45">
        <v>594386</v>
      </c>
      <c r="I30" s="45"/>
      <c r="J30" s="49"/>
      <c r="K30" s="27"/>
      <c r="U30" s="28"/>
    </row>
    <row r="31" spans="1:21" ht="12" customHeight="1">
      <c r="A31" s="107"/>
      <c r="B31" s="108"/>
      <c r="C31" s="108"/>
      <c r="D31" s="108"/>
      <c r="E31" s="108"/>
      <c r="F31" s="59" t="s">
        <v>73</v>
      </c>
      <c r="G31" s="43"/>
      <c r="H31" s="43">
        <v>348588</v>
      </c>
      <c r="I31" s="43">
        <f>H28+H29+H30-H31</f>
        <v>740544</v>
      </c>
      <c r="J31" s="44">
        <v>610081</v>
      </c>
    </row>
    <row r="32" spans="1:21" ht="12" customHeight="1">
      <c r="A32" s="79" t="s">
        <v>74</v>
      </c>
      <c r="B32" s="80"/>
      <c r="C32" s="80"/>
      <c r="D32" s="80"/>
      <c r="E32" s="80"/>
      <c r="F32" s="80"/>
      <c r="G32" s="43"/>
      <c r="H32" s="43"/>
      <c r="I32" s="43">
        <v>119768</v>
      </c>
      <c r="J32" s="44">
        <v>88037</v>
      </c>
      <c r="K32" s="30"/>
    </row>
    <row r="33" spans="1:11" ht="12" hidden="1" customHeight="1">
      <c r="A33" s="79" t="s">
        <v>75</v>
      </c>
      <c r="B33" s="80"/>
      <c r="C33" s="80"/>
      <c r="D33" s="80"/>
      <c r="E33" s="80"/>
      <c r="F33" s="80"/>
      <c r="G33" s="43"/>
      <c r="H33" s="43"/>
      <c r="I33" s="43">
        <v>0</v>
      </c>
      <c r="J33" s="44">
        <v>0</v>
      </c>
    </row>
    <row r="34" spans="1:11" ht="12" customHeight="1">
      <c r="A34" s="79" t="s">
        <v>76</v>
      </c>
      <c r="B34" s="80"/>
      <c r="C34" s="80"/>
      <c r="D34" s="80"/>
      <c r="E34" s="80"/>
      <c r="F34" s="80"/>
      <c r="G34" s="43"/>
      <c r="H34" s="43"/>
      <c r="I34" s="43">
        <f>I15+I16+I17-I24-I25-I31-I32-I26</f>
        <v>164503</v>
      </c>
      <c r="J34" s="44">
        <f>J15+J16+J17-J24-J25-J31-J32-J26</f>
        <v>146313</v>
      </c>
      <c r="K34" s="29"/>
    </row>
    <row r="35" spans="1:11" ht="12" customHeight="1">
      <c r="A35" s="83" t="s">
        <v>151</v>
      </c>
      <c r="B35" s="80"/>
      <c r="C35" s="80"/>
      <c r="D35" s="80"/>
      <c r="E35" s="80"/>
      <c r="F35" s="80"/>
      <c r="G35" s="46"/>
      <c r="H35" s="46"/>
      <c r="I35" s="46"/>
      <c r="J35" s="47"/>
      <c r="K35" s="29"/>
    </row>
    <row r="36" spans="1:11" ht="12" customHeight="1">
      <c r="A36" s="79" t="s">
        <v>77</v>
      </c>
      <c r="B36" s="80"/>
      <c r="C36" s="80"/>
      <c r="D36" s="80"/>
      <c r="E36" s="80"/>
      <c r="F36" s="80"/>
      <c r="G36" s="43"/>
      <c r="H36" s="43"/>
      <c r="I36" s="43">
        <f>I34</f>
        <v>164503</v>
      </c>
      <c r="J36" s="44">
        <f>J34</f>
        <v>146313</v>
      </c>
    </row>
    <row r="37" spans="1:11" ht="12" hidden="1" customHeight="1">
      <c r="A37" s="79" t="s">
        <v>78</v>
      </c>
      <c r="B37" s="80"/>
      <c r="C37" s="80"/>
      <c r="D37" s="80"/>
      <c r="E37" s="80"/>
      <c r="F37" s="80"/>
      <c r="G37" s="43"/>
      <c r="H37" s="43"/>
      <c r="I37" s="43">
        <v>0</v>
      </c>
      <c r="J37" s="44">
        <v>0</v>
      </c>
    </row>
    <row r="38" spans="1:11" ht="12" customHeight="1">
      <c r="A38" s="79" t="s">
        <v>99</v>
      </c>
      <c r="B38" s="78" t="s">
        <v>57</v>
      </c>
      <c r="C38" s="78" t="s">
        <v>57</v>
      </c>
      <c r="D38" s="78" t="s">
        <v>57</v>
      </c>
      <c r="E38" s="78" t="s">
        <v>57</v>
      </c>
      <c r="F38" s="80"/>
      <c r="G38" s="46"/>
      <c r="H38" s="46"/>
      <c r="I38" s="46"/>
      <c r="J38" s="47"/>
    </row>
    <row r="39" spans="1:11" ht="12" hidden="1" customHeight="1">
      <c r="A39" s="107"/>
      <c r="B39" s="108"/>
      <c r="C39" s="108"/>
      <c r="D39" s="108"/>
      <c r="E39" s="108"/>
      <c r="F39" s="59" t="s">
        <v>157</v>
      </c>
      <c r="G39" s="45"/>
      <c r="H39" s="45"/>
      <c r="I39" s="45"/>
      <c r="J39" s="49"/>
    </row>
    <row r="40" spans="1:11" ht="22.9" customHeight="1">
      <c r="A40" s="107"/>
      <c r="B40" s="108"/>
      <c r="C40" s="108"/>
      <c r="D40" s="108"/>
      <c r="E40" s="108"/>
      <c r="F40" s="58" t="s">
        <v>158</v>
      </c>
      <c r="G40" s="45"/>
      <c r="H40" s="45"/>
      <c r="I40" s="45"/>
      <c r="J40" s="49"/>
    </row>
    <row r="41" spans="1:11" ht="12" hidden="1" customHeight="1">
      <c r="A41" s="107"/>
      <c r="B41" s="108"/>
      <c r="C41" s="108"/>
      <c r="D41" s="108"/>
      <c r="E41" s="108"/>
      <c r="F41" s="59" t="s">
        <v>79</v>
      </c>
      <c r="G41" s="45"/>
      <c r="H41" s="45"/>
      <c r="I41" s="45"/>
      <c r="J41" s="49"/>
    </row>
    <row r="42" spans="1:11" ht="12" customHeight="1">
      <c r="A42" s="107"/>
      <c r="B42" s="108"/>
      <c r="C42" s="108"/>
      <c r="D42" s="108"/>
      <c r="E42" s="108"/>
      <c r="F42" s="59" t="s">
        <v>80</v>
      </c>
      <c r="G42" s="45">
        <v>93457</v>
      </c>
      <c r="H42" s="45">
        <f>G42</f>
        <v>93457</v>
      </c>
      <c r="I42" s="45"/>
      <c r="J42" s="49"/>
    </row>
    <row r="43" spans="1:11" ht="12" customHeight="1">
      <c r="A43" s="107"/>
      <c r="B43" s="108"/>
      <c r="C43" s="108"/>
      <c r="D43" s="108"/>
      <c r="E43" s="108"/>
      <c r="F43" s="59" t="s">
        <v>100</v>
      </c>
      <c r="G43" s="45"/>
      <c r="H43" s="45">
        <v>4362</v>
      </c>
      <c r="I43" s="45"/>
      <c r="J43" s="49"/>
    </row>
    <row r="44" spans="1:11" ht="12" customHeight="1">
      <c r="A44" s="107"/>
      <c r="B44" s="108"/>
      <c r="C44" s="108"/>
      <c r="D44" s="108"/>
      <c r="E44" s="108"/>
      <c r="F44" s="59" t="s">
        <v>101</v>
      </c>
      <c r="G44" s="43"/>
      <c r="H44" s="43">
        <v>253000</v>
      </c>
      <c r="I44" s="43">
        <f>SUM(H42:H44)</f>
        <v>350819</v>
      </c>
      <c r="J44" s="44">
        <v>70418</v>
      </c>
    </row>
    <row r="45" spans="1:11" ht="16.899999999999999" hidden="1" customHeight="1">
      <c r="A45" s="79" t="s">
        <v>102</v>
      </c>
      <c r="B45" s="80"/>
      <c r="C45" s="80"/>
      <c r="D45" s="80"/>
      <c r="E45" s="80"/>
      <c r="F45" s="80"/>
      <c r="G45" s="43"/>
      <c r="H45" s="43"/>
      <c r="I45" s="43">
        <v>0</v>
      </c>
      <c r="J45" s="44">
        <v>0</v>
      </c>
    </row>
    <row r="46" spans="1:11" ht="12" customHeight="1">
      <c r="A46" s="79" t="s">
        <v>103</v>
      </c>
      <c r="B46" s="78" t="s">
        <v>57</v>
      </c>
      <c r="C46" s="78" t="s">
        <v>57</v>
      </c>
      <c r="D46" s="78" t="s">
        <v>57</v>
      </c>
      <c r="E46" s="78" t="s">
        <v>57</v>
      </c>
      <c r="F46" s="80"/>
      <c r="G46" s="46"/>
      <c r="H46" s="46"/>
      <c r="I46" s="46"/>
      <c r="J46" s="47"/>
    </row>
    <row r="47" spans="1:11" ht="12" customHeight="1">
      <c r="A47" s="107"/>
      <c r="B47" s="108"/>
      <c r="C47" s="108"/>
      <c r="D47" s="108"/>
      <c r="E47" s="108"/>
      <c r="F47" s="59" t="s">
        <v>104</v>
      </c>
      <c r="G47" s="45"/>
      <c r="H47" s="45">
        <v>7170</v>
      </c>
      <c r="I47" s="45"/>
      <c r="J47" s="49"/>
    </row>
    <row r="48" spans="1:11" ht="12" customHeight="1">
      <c r="A48" s="107"/>
      <c r="B48" s="108"/>
      <c r="C48" s="108"/>
      <c r="D48" s="108"/>
      <c r="E48" s="108"/>
      <c r="F48" s="59" t="s">
        <v>105</v>
      </c>
      <c r="G48" s="45"/>
      <c r="H48" s="45">
        <v>3289</v>
      </c>
      <c r="I48" s="45"/>
      <c r="J48" s="49"/>
    </row>
    <row r="49" spans="1:13" ht="12" customHeight="1">
      <c r="A49" s="107"/>
      <c r="B49" s="108"/>
      <c r="C49" s="108"/>
      <c r="D49" s="108"/>
      <c r="E49" s="108"/>
      <c r="F49" s="59" t="s">
        <v>106</v>
      </c>
      <c r="G49" s="43"/>
      <c r="H49" s="43">
        <v>253000</v>
      </c>
      <c r="I49" s="43">
        <f>SUM(H47:H49)</f>
        <v>263459</v>
      </c>
      <c r="J49" s="44">
        <v>30098</v>
      </c>
    </row>
    <row r="50" spans="1:13" ht="12" customHeight="1">
      <c r="A50" s="79" t="s">
        <v>107</v>
      </c>
      <c r="B50" s="80"/>
      <c r="C50" s="80"/>
      <c r="D50" s="80"/>
      <c r="E50" s="80"/>
      <c r="F50" s="80"/>
      <c r="G50" s="43"/>
      <c r="H50" s="43"/>
      <c r="I50" s="43">
        <f>I44-I49</f>
        <v>87360</v>
      </c>
      <c r="J50" s="44">
        <v>40320</v>
      </c>
    </row>
    <row r="51" spans="1:13" ht="12" customHeight="1">
      <c r="A51" s="79" t="s">
        <v>81</v>
      </c>
      <c r="B51" s="80"/>
      <c r="C51" s="80"/>
      <c r="D51" s="80"/>
      <c r="E51" s="80"/>
      <c r="F51" s="80"/>
      <c r="G51" s="43"/>
      <c r="H51" s="43"/>
      <c r="I51" s="43">
        <v>5914</v>
      </c>
      <c r="J51" s="44">
        <v>5432</v>
      </c>
    </row>
    <row r="52" spans="1:13" ht="12" customHeight="1">
      <c r="A52" s="79" t="s">
        <v>82</v>
      </c>
      <c r="B52" s="80"/>
      <c r="C52" s="80"/>
      <c r="D52" s="80"/>
      <c r="E52" s="80"/>
      <c r="F52" s="80"/>
      <c r="G52" s="43"/>
      <c r="H52" s="43"/>
      <c r="I52" s="43">
        <v>18138</v>
      </c>
      <c r="J52" s="44">
        <v>20700</v>
      </c>
      <c r="K52" s="30"/>
    </row>
    <row r="53" spans="1:13" ht="12" customHeight="1">
      <c r="A53" s="89" t="s">
        <v>160</v>
      </c>
      <c r="B53" s="90"/>
      <c r="C53" s="90"/>
      <c r="D53" s="90"/>
      <c r="E53" s="90"/>
      <c r="F53" s="90"/>
      <c r="G53" s="91"/>
      <c r="H53" s="91"/>
      <c r="I53" s="92">
        <f>I55+I54</f>
        <v>152279</v>
      </c>
      <c r="J53" s="88">
        <f>J55+J54</f>
        <v>131045</v>
      </c>
      <c r="K53" s="30"/>
    </row>
    <row r="54" spans="1:13" ht="12" customHeight="1">
      <c r="A54" s="79" t="s">
        <v>83</v>
      </c>
      <c r="B54" s="80"/>
      <c r="C54" s="80"/>
      <c r="D54" s="80"/>
      <c r="E54" s="80"/>
      <c r="F54" s="80"/>
      <c r="G54" s="43"/>
      <c r="H54" s="43"/>
      <c r="I54" s="43">
        <v>23638</v>
      </c>
      <c r="J54" s="44">
        <v>28406</v>
      </c>
      <c r="L54" s="1"/>
      <c r="M54" s="1"/>
    </row>
    <row r="55" spans="1:13" ht="12" customHeight="1">
      <c r="A55" s="79" t="s">
        <v>84</v>
      </c>
      <c r="B55" s="80"/>
      <c r="C55" s="80"/>
      <c r="D55" s="80"/>
      <c r="E55" s="80"/>
      <c r="F55" s="80"/>
      <c r="G55" s="43"/>
      <c r="H55" s="43"/>
      <c r="I55" s="43">
        <f>I36+I44-I49-I50+I51-I52-I54</f>
        <v>128641</v>
      </c>
      <c r="J55" s="44">
        <f>J36+J44-J49-J50+J51-J52-J54</f>
        <v>102639</v>
      </c>
      <c r="K55" s="30"/>
    </row>
    <row r="56" spans="1:13" ht="12" hidden="1" customHeight="1">
      <c r="A56" s="79" t="s">
        <v>85</v>
      </c>
      <c r="B56" s="80"/>
      <c r="C56" s="80"/>
      <c r="D56" s="80"/>
      <c r="E56" s="80"/>
      <c r="F56" s="80"/>
      <c r="G56" s="43"/>
      <c r="H56" s="43"/>
      <c r="I56" s="43">
        <v>0</v>
      </c>
      <c r="J56" s="44">
        <v>0</v>
      </c>
    </row>
    <row r="57" spans="1:13" ht="12" hidden="1" customHeight="1">
      <c r="A57" s="79" t="s">
        <v>86</v>
      </c>
      <c r="B57" s="80"/>
      <c r="C57" s="80"/>
      <c r="D57" s="80"/>
      <c r="E57" s="80"/>
      <c r="F57" s="80"/>
      <c r="G57" s="43"/>
      <c r="H57" s="43"/>
      <c r="I57" s="43">
        <v>0</v>
      </c>
      <c r="J57" s="44">
        <v>0</v>
      </c>
    </row>
    <row r="58" spans="1:13" ht="12" hidden="1" customHeight="1">
      <c r="A58" s="79" t="s">
        <v>87</v>
      </c>
      <c r="B58" s="80"/>
      <c r="C58" s="80"/>
      <c r="D58" s="80"/>
      <c r="E58" s="80"/>
      <c r="F58" s="80"/>
      <c r="G58" s="43"/>
      <c r="H58" s="43"/>
      <c r="I58" s="43">
        <v>0</v>
      </c>
      <c r="J58" s="44">
        <v>0</v>
      </c>
    </row>
    <row r="59" spans="1:13" ht="12" hidden="1" customHeight="1">
      <c r="A59" s="79" t="s">
        <v>88</v>
      </c>
      <c r="B59" s="80"/>
      <c r="C59" s="80"/>
      <c r="D59" s="80"/>
      <c r="E59" s="80"/>
      <c r="F59" s="80"/>
      <c r="G59" s="43"/>
      <c r="H59" s="43"/>
      <c r="I59" s="43">
        <v>21.504999999999999</v>
      </c>
      <c r="J59" s="44">
        <v>26</v>
      </c>
    </row>
    <row r="60" spans="1:13" ht="12" customHeight="1">
      <c r="A60" s="79" t="s">
        <v>89</v>
      </c>
      <c r="B60" s="80"/>
      <c r="C60" s="80"/>
      <c r="D60" s="80"/>
      <c r="E60" s="80"/>
      <c r="F60" s="80"/>
      <c r="G60" s="43"/>
      <c r="H60" s="43"/>
      <c r="I60" s="43">
        <v>0</v>
      </c>
      <c r="J60" s="44">
        <v>0</v>
      </c>
    </row>
    <row r="61" spans="1:13" ht="12" customHeight="1" thickBot="1">
      <c r="A61" s="93" t="s">
        <v>90</v>
      </c>
      <c r="B61" s="94"/>
      <c r="C61" s="94"/>
      <c r="D61" s="94"/>
      <c r="E61" s="94"/>
      <c r="F61" s="94"/>
      <c r="G61" s="95"/>
      <c r="H61" s="95"/>
      <c r="I61" s="95">
        <f>I55-I60</f>
        <v>128641</v>
      </c>
      <c r="J61" s="96">
        <f>J55-J60</f>
        <v>102639</v>
      </c>
    </row>
    <row r="62" spans="1:13">
      <c r="A62" s="31"/>
      <c r="B62" s="32"/>
      <c r="C62" s="31"/>
      <c r="D62" s="31"/>
      <c r="E62" s="33"/>
      <c r="F62" s="34"/>
    </row>
    <row r="63" spans="1:13">
      <c r="A63" s="31"/>
      <c r="B63" s="32"/>
      <c r="C63" s="31"/>
      <c r="D63" s="31"/>
      <c r="E63" s="33"/>
      <c r="F63" s="34"/>
    </row>
    <row r="64" spans="1:13">
      <c r="A64" s="31"/>
      <c r="B64" s="32"/>
      <c r="C64" s="31"/>
      <c r="D64" s="35"/>
      <c r="E64" s="33"/>
      <c r="F64" s="34"/>
    </row>
    <row r="65" spans="1:6">
      <c r="A65" s="31"/>
      <c r="B65" s="32"/>
      <c r="C65" s="32"/>
      <c r="D65" s="32"/>
      <c r="E65" s="33"/>
      <c r="F65" s="34"/>
    </row>
    <row r="66" spans="1:6">
      <c r="A66" s="31"/>
      <c r="B66" s="32"/>
      <c r="C66" s="32"/>
      <c r="D66" s="32"/>
      <c r="E66" s="33"/>
      <c r="F66" s="34"/>
    </row>
    <row r="67" spans="1:6">
      <c r="A67" s="31"/>
      <c r="B67" s="32"/>
      <c r="C67" s="31"/>
      <c r="D67" s="35"/>
      <c r="E67" s="33"/>
      <c r="F67" s="34"/>
    </row>
    <row r="68" spans="1:6">
      <c r="A68" s="31"/>
      <c r="B68" s="32"/>
      <c r="C68" s="31"/>
      <c r="D68" s="35"/>
      <c r="E68" s="33"/>
      <c r="F68" s="34"/>
    </row>
    <row r="69" spans="1:6">
      <c r="A69" s="31"/>
      <c r="B69" s="32"/>
      <c r="C69" s="31"/>
      <c r="D69" s="35"/>
      <c r="E69" s="33"/>
      <c r="F69" s="34"/>
    </row>
    <row r="70" spans="1:6">
      <c r="A70" s="31"/>
      <c r="B70" s="32"/>
      <c r="C70" s="31"/>
      <c r="D70" s="31"/>
      <c r="E70" s="33"/>
      <c r="F70" s="34"/>
    </row>
    <row r="71" spans="1:6">
      <c r="A71" s="31"/>
      <c r="B71" s="32"/>
      <c r="C71" s="32"/>
      <c r="D71" s="32"/>
      <c r="E71" s="33"/>
      <c r="F71" s="34"/>
    </row>
    <row r="72" spans="1:6">
      <c r="A72" s="31"/>
      <c r="B72" s="32"/>
      <c r="C72" s="32"/>
      <c r="D72" s="32"/>
      <c r="E72" s="33"/>
      <c r="F72" s="34"/>
    </row>
    <row r="73" spans="1:6">
      <c r="A73" s="31"/>
      <c r="B73" s="32"/>
      <c r="C73" s="32"/>
      <c r="D73" s="32"/>
      <c r="E73" s="33"/>
      <c r="F73" s="34"/>
    </row>
    <row r="74" spans="1:6">
      <c r="A74" s="31"/>
      <c r="B74" s="32"/>
      <c r="C74" s="32"/>
      <c r="D74" s="32"/>
      <c r="E74" s="33"/>
      <c r="F74" s="34"/>
    </row>
    <row r="75" spans="1:6" ht="18.75" customHeight="1">
      <c r="A75" s="31"/>
      <c r="B75" s="31"/>
      <c r="C75" s="31"/>
      <c r="D75" s="31"/>
      <c r="E75" s="36"/>
      <c r="F75" s="37"/>
    </row>
    <row r="76" spans="1:6" ht="18.75" customHeight="1">
      <c r="A76" s="31"/>
      <c r="C76" s="31"/>
      <c r="D76" s="31"/>
      <c r="E76" s="31"/>
      <c r="F76" s="38"/>
    </row>
    <row r="77" spans="1:6" ht="18.75" customHeight="1">
      <c r="A77" s="31"/>
      <c r="C77" s="31"/>
      <c r="D77" s="31"/>
      <c r="E77" s="31"/>
      <c r="F77" s="38"/>
    </row>
    <row r="78" spans="1:6" ht="18.75" customHeight="1">
      <c r="A78" s="31"/>
      <c r="C78" s="31"/>
      <c r="D78" s="31"/>
      <c r="E78" s="31"/>
      <c r="F78" s="38"/>
    </row>
    <row r="79" spans="1:6" ht="18.75" customHeight="1">
      <c r="A79" s="31"/>
      <c r="C79" s="31"/>
      <c r="D79" s="31"/>
      <c r="E79" s="31"/>
      <c r="F79" s="38"/>
    </row>
    <row r="80" spans="1:6" ht="18.75" customHeight="1">
      <c r="A80" s="31"/>
      <c r="C80" s="31"/>
      <c r="D80" s="31"/>
      <c r="E80" s="31"/>
      <c r="F80" s="38"/>
    </row>
    <row r="81" spans="1:22" ht="18.75" customHeight="1">
      <c r="A81" s="31"/>
      <c r="C81" s="31"/>
      <c r="D81" s="31"/>
      <c r="E81" s="31"/>
      <c r="F81" s="38"/>
    </row>
    <row r="82" spans="1:22" ht="18.75" customHeight="1">
      <c r="A82" s="31"/>
      <c r="C82" s="31"/>
      <c r="D82" s="31"/>
      <c r="E82" s="31"/>
      <c r="F82" s="38"/>
    </row>
    <row r="83" spans="1:22" ht="18.75" customHeight="1">
      <c r="A83" s="31"/>
      <c r="B83" s="31"/>
      <c r="C83" s="31"/>
      <c r="D83" s="31"/>
      <c r="E83" s="36"/>
      <c r="F83" s="37"/>
    </row>
    <row r="84" spans="1:22" ht="18.75" customHeight="1">
      <c r="A84" s="31"/>
      <c r="B84" s="31"/>
      <c r="C84" s="31"/>
      <c r="D84" s="31"/>
      <c r="E84" s="36"/>
      <c r="F84" s="37"/>
    </row>
    <row r="85" spans="1:22" ht="18.75" customHeight="1">
      <c r="A85" s="31"/>
      <c r="C85" s="31"/>
      <c r="D85" s="31"/>
      <c r="E85" s="31"/>
      <c r="F85" s="38"/>
    </row>
    <row r="86" spans="1:22" ht="18.75" customHeight="1">
      <c r="A86" s="31"/>
      <c r="C86" s="31"/>
      <c r="D86" s="31"/>
      <c r="E86" s="31"/>
      <c r="F86" s="38"/>
    </row>
    <row r="87" spans="1:22" ht="18.75" customHeight="1">
      <c r="A87" s="31"/>
      <c r="C87" s="31"/>
      <c r="D87" s="31"/>
      <c r="E87" s="31"/>
      <c r="F87" s="38"/>
    </row>
    <row r="88" spans="1:22" ht="18.75" customHeight="1">
      <c r="C88" s="30"/>
      <c r="D88" s="25"/>
      <c r="E88" s="25"/>
      <c r="F88" s="25"/>
      <c r="G88" s="23"/>
      <c r="H88" s="23"/>
      <c r="I88" s="23"/>
      <c r="J88" s="23"/>
      <c r="K88" s="25"/>
      <c r="S88"/>
      <c r="T88"/>
      <c r="U88"/>
      <c r="V88"/>
    </row>
    <row r="89" spans="1:22" ht="18.75" customHeight="1">
      <c r="C89" s="24"/>
      <c r="D89" s="25"/>
      <c r="E89" s="25"/>
      <c r="F89" s="25"/>
      <c r="G89" s="23"/>
      <c r="H89" s="23"/>
      <c r="I89" s="23"/>
      <c r="J89" s="23"/>
      <c r="K89" s="25"/>
      <c r="S89"/>
      <c r="T89"/>
      <c r="U89"/>
      <c r="V89"/>
    </row>
    <row r="90" spans="1:22" ht="18.75" customHeight="1">
      <c r="C90" s="24"/>
      <c r="D90" s="25"/>
      <c r="E90" s="25"/>
      <c r="F90" s="25"/>
      <c r="G90" s="23"/>
      <c r="H90" s="23"/>
      <c r="I90" s="23"/>
      <c r="J90" s="23"/>
      <c r="K90" s="25"/>
      <c r="S90"/>
      <c r="T90"/>
      <c r="U90"/>
      <c r="V90"/>
    </row>
    <row r="91" spans="1:22" ht="18.75" customHeight="1">
      <c r="C91" s="24"/>
      <c r="D91" s="25"/>
      <c r="E91" s="25"/>
      <c r="F91" s="25"/>
      <c r="G91" s="23"/>
      <c r="H91" s="23"/>
      <c r="I91" s="23"/>
      <c r="J91" s="23"/>
      <c r="K91" s="25"/>
      <c r="S91"/>
      <c r="T91"/>
      <c r="U91"/>
      <c r="V91"/>
    </row>
    <row r="92" spans="1:22" ht="18.75" customHeight="1">
      <c r="C92" s="30"/>
      <c r="D92" s="25"/>
      <c r="E92" s="25"/>
      <c r="F92" s="25"/>
      <c r="G92" s="23"/>
      <c r="H92" s="23"/>
      <c r="I92" s="23"/>
      <c r="J92" s="23"/>
      <c r="K92" s="25"/>
      <c r="S92"/>
      <c r="T92"/>
      <c r="U92"/>
      <c r="V92"/>
    </row>
    <row r="93" spans="1:22" ht="18.75" customHeight="1">
      <c r="C93" s="24"/>
      <c r="D93" s="25"/>
      <c r="E93" s="25"/>
      <c r="F93" s="25"/>
      <c r="G93" s="23"/>
      <c r="H93" s="23"/>
      <c r="I93" s="23"/>
      <c r="J93" s="23"/>
      <c r="K93" s="25"/>
      <c r="S93"/>
      <c r="T93"/>
      <c r="U93"/>
      <c r="V93"/>
    </row>
    <row r="94" spans="1:22" ht="18.75" customHeight="1">
      <c r="C94" s="24"/>
      <c r="D94" s="25"/>
      <c r="E94" s="25"/>
      <c r="F94" s="25"/>
      <c r="G94" s="23"/>
      <c r="H94" s="23"/>
      <c r="I94" s="23"/>
      <c r="J94" s="23"/>
      <c r="K94" s="25"/>
      <c r="S94"/>
      <c r="T94"/>
      <c r="U94"/>
      <c r="V94"/>
    </row>
    <row r="95" spans="1:22" ht="18.75" customHeight="1">
      <c r="C95" s="24"/>
      <c r="D95" s="25"/>
      <c r="E95" s="25"/>
      <c r="F95" s="25"/>
      <c r="G95" s="23"/>
      <c r="H95" s="23"/>
      <c r="I95" s="23"/>
      <c r="J95" s="23"/>
      <c r="K95" s="25"/>
      <c r="S95"/>
      <c r="T95"/>
      <c r="U95"/>
      <c r="V95"/>
    </row>
    <row r="96" spans="1:22" ht="18.75" customHeight="1">
      <c r="C96" s="24"/>
      <c r="D96" s="25"/>
      <c r="E96" s="25"/>
      <c r="F96" s="25"/>
      <c r="G96" s="23"/>
      <c r="H96" s="23"/>
      <c r="I96" s="23"/>
      <c r="J96" s="23"/>
      <c r="K96" s="25"/>
      <c r="S96"/>
      <c r="T96"/>
      <c r="U96"/>
      <c r="V96"/>
    </row>
    <row r="97" spans="3:22" ht="18.75" customHeight="1">
      <c r="C97" s="24"/>
      <c r="D97" s="25"/>
      <c r="E97" s="25"/>
      <c r="F97" s="25"/>
      <c r="G97" s="23"/>
      <c r="H97" s="23"/>
      <c r="I97" s="23"/>
      <c r="J97" s="23"/>
      <c r="K97" s="25"/>
      <c r="S97"/>
      <c r="T97"/>
      <c r="U97"/>
      <c r="V97"/>
    </row>
    <row r="98" spans="3:22" ht="18.75" customHeight="1">
      <c r="C98" s="24"/>
      <c r="D98" s="25"/>
      <c r="E98" s="25"/>
      <c r="F98" s="25"/>
      <c r="G98" s="23"/>
      <c r="H98" s="23"/>
      <c r="I98" s="23"/>
      <c r="J98" s="23"/>
      <c r="K98" s="25"/>
      <c r="S98"/>
      <c r="T98"/>
      <c r="U98"/>
      <c r="V98"/>
    </row>
    <row r="99" spans="3:22" ht="18.75" customHeight="1">
      <c r="C99" s="24"/>
      <c r="D99" s="25"/>
      <c r="E99" s="25"/>
      <c r="F99" s="25"/>
      <c r="G99" s="23"/>
      <c r="H99" s="23"/>
      <c r="I99" s="23"/>
      <c r="J99" s="23"/>
      <c r="K99" s="25"/>
      <c r="S99"/>
      <c r="T99"/>
      <c r="U99"/>
      <c r="V99"/>
    </row>
    <row r="100" spans="3:22">
      <c r="C100" s="24"/>
      <c r="D100" s="25"/>
      <c r="E100" s="25"/>
      <c r="F100" s="25"/>
      <c r="G100" s="23"/>
      <c r="H100" s="23"/>
      <c r="I100" s="23"/>
      <c r="J100" s="23"/>
      <c r="K100" s="25"/>
      <c r="S100"/>
      <c r="T100"/>
      <c r="U100"/>
      <c r="V100"/>
    </row>
    <row r="101" spans="3:22">
      <c r="C101" s="24"/>
      <c r="D101" s="25"/>
      <c r="E101" s="25"/>
      <c r="F101" s="25"/>
      <c r="G101" s="23"/>
      <c r="H101" s="23"/>
      <c r="I101" s="23"/>
      <c r="J101" s="23"/>
      <c r="K101" s="25"/>
      <c r="S101"/>
      <c r="T101"/>
      <c r="U101"/>
      <c r="V101"/>
    </row>
    <row r="102" spans="3:22">
      <c r="C102" s="24"/>
      <c r="D102" s="25"/>
      <c r="E102" s="25"/>
      <c r="F102" s="25"/>
      <c r="G102" s="23"/>
      <c r="H102" s="23"/>
      <c r="I102" s="23"/>
      <c r="J102" s="23"/>
      <c r="K102" s="25"/>
      <c r="S102"/>
      <c r="T102"/>
      <c r="U102"/>
      <c r="V102"/>
    </row>
    <row r="103" spans="3:22">
      <c r="C103" s="24"/>
      <c r="D103" s="25"/>
      <c r="E103" s="25"/>
      <c r="F103" s="25"/>
      <c r="G103" s="23"/>
      <c r="H103" s="23"/>
      <c r="I103" s="23"/>
      <c r="J103" s="23"/>
      <c r="K103" s="25"/>
      <c r="S103"/>
      <c r="T103"/>
      <c r="U103"/>
      <c r="V103"/>
    </row>
    <row r="104" spans="3:22">
      <c r="C104" s="24"/>
      <c r="D104" s="25"/>
      <c r="E104" s="25"/>
      <c r="F104" s="25"/>
      <c r="G104" s="23"/>
      <c r="H104" s="23"/>
      <c r="I104" s="23"/>
      <c r="J104" s="23"/>
      <c r="K104" s="25"/>
      <c r="S104"/>
      <c r="T104"/>
      <c r="U104"/>
      <c r="V104"/>
    </row>
    <row r="105" spans="3:22">
      <c r="C105" s="24"/>
      <c r="D105" s="25"/>
      <c r="E105" s="25"/>
      <c r="F105" s="25"/>
      <c r="G105" s="23"/>
      <c r="H105" s="23"/>
      <c r="I105" s="23"/>
      <c r="J105" s="23"/>
      <c r="K105" s="25"/>
      <c r="S105"/>
      <c r="T105"/>
      <c r="U105"/>
      <c r="V105"/>
    </row>
    <row r="106" spans="3:22">
      <c r="C106" s="24"/>
      <c r="D106" s="25"/>
      <c r="E106" s="25"/>
      <c r="F106" s="25"/>
      <c r="G106" s="23"/>
      <c r="H106" s="23"/>
      <c r="I106" s="23"/>
      <c r="J106" s="23"/>
      <c r="K106" s="25"/>
      <c r="S106"/>
      <c r="T106"/>
      <c r="U106"/>
      <c r="V106"/>
    </row>
    <row r="107" spans="3:22">
      <c r="C107" s="24"/>
      <c r="D107" s="25"/>
      <c r="E107" s="25"/>
      <c r="F107" s="25"/>
      <c r="G107" s="23"/>
      <c r="H107" s="23"/>
      <c r="I107" s="23"/>
      <c r="J107" s="23"/>
      <c r="K107" s="25"/>
      <c r="S107"/>
      <c r="T107"/>
      <c r="U107"/>
      <c r="V107"/>
    </row>
    <row r="108" spans="3:22">
      <c r="C108" s="24"/>
      <c r="D108" s="25"/>
      <c r="E108" s="25"/>
      <c r="F108" s="25"/>
      <c r="G108" s="23"/>
      <c r="H108" s="23"/>
      <c r="I108" s="23"/>
      <c r="J108" s="23"/>
      <c r="K108" s="25"/>
      <c r="S108"/>
      <c r="T108"/>
      <c r="U108"/>
      <c r="V108"/>
    </row>
    <row r="109" spans="3:22">
      <c r="C109" s="24"/>
      <c r="D109" s="25"/>
      <c r="E109" s="25"/>
      <c r="F109" s="25"/>
      <c r="G109" s="23"/>
      <c r="H109" s="23"/>
      <c r="I109" s="23"/>
      <c r="J109" s="23"/>
      <c r="K109" s="25"/>
      <c r="S109"/>
      <c r="T109"/>
      <c r="U109"/>
      <c r="V109"/>
    </row>
    <row r="110" spans="3:22">
      <c r="C110" s="24"/>
      <c r="D110" s="25"/>
      <c r="E110" s="25"/>
      <c r="F110" s="25"/>
      <c r="G110" s="23"/>
      <c r="H110" s="23"/>
      <c r="I110" s="23"/>
      <c r="J110" s="23"/>
      <c r="K110" s="25"/>
      <c r="S110"/>
      <c r="T110"/>
      <c r="U110"/>
      <c r="V110"/>
    </row>
    <row r="111" spans="3:22">
      <c r="C111" s="24"/>
      <c r="D111" s="25"/>
      <c r="E111" s="25"/>
      <c r="F111" s="25"/>
      <c r="G111" s="23"/>
      <c r="H111" s="23"/>
      <c r="I111" s="23"/>
      <c r="J111" s="23"/>
      <c r="K111" s="25"/>
      <c r="S111"/>
      <c r="T111"/>
      <c r="U111"/>
      <c r="V111"/>
    </row>
    <row r="112" spans="3:22">
      <c r="C112" s="24"/>
      <c r="D112" s="25"/>
      <c r="E112" s="25"/>
      <c r="F112" s="25"/>
      <c r="G112" s="23"/>
      <c r="H112" s="23"/>
      <c r="I112" s="23"/>
      <c r="J112" s="23"/>
      <c r="K112" s="25"/>
      <c r="S112"/>
      <c r="T112"/>
      <c r="U112"/>
      <c r="V112"/>
    </row>
    <row r="113" spans="3:22">
      <c r="C113" s="24"/>
      <c r="D113" s="25"/>
      <c r="E113" s="25"/>
      <c r="F113" s="25"/>
      <c r="G113" s="23"/>
      <c r="H113" s="23"/>
      <c r="I113" s="23"/>
      <c r="J113" s="23"/>
      <c r="K113" s="25"/>
      <c r="S113"/>
      <c r="T113"/>
      <c r="U113"/>
      <c r="V113"/>
    </row>
    <row r="114" spans="3:22">
      <c r="C114" s="24"/>
      <c r="D114" s="25"/>
      <c r="E114" s="25"/>
      <c r="F114" s="25"/>
      <c r="G114" s="23"/>
      <c r="H114" s="23"/>
      <c r="I114" s="23"/>
      <c r="J114" s="23"/>
      <c r="K114" s="25"/>
      <c r="S114"/>
      <c r="T114"/>
      <c r="U114"/>
      <c r="V114"/>
    </row>
    <row r="115" spans="3:22">
      <c r="C115" s="24"/>
      <c r="D115" s="25"/>
      <c r="E115" s="25"/>
      <c r="F115" s="25"/>
      <c r="G115" s="23"/>
      <c r="H115" s="23"/>
      <c r="I115" s="23"/>
      <c r="J115" s="23"/>
      <c r="K115" s="25"/>
      <c r="S115"/>
      <c r="T115"/>
      <c r="U115"/>
      <c r="V115"/>
    </row>
    <row r="116" spans="3:22">
      <c r="C116" s="24"/>
      <c r="D116" s="25"/>
      <c r="E116" s="25"/>
      <c r="F116" s="25"/>
      <c r="G116" s="23"/>
      <c r="H116" s="23"/>
      <c r="I116" s="23"/>
      <c r="J116" s="23"/>
      <c r="K116" s="25"/>
      <c r="S116"/>
      <c r="T116"/>
      <c r="U116"/>
      <c r="V116"/>
    </row>
    <row r="117" spans="3:22">
      <c r="C117" s="24"/>
      <c r="D117" s="25"/>
      <c r="E117" s="25"/>
      <c r="F117" s="25"/>
      <c r="G117" s="23"/>
      <c r="H117" s="23"/>
      <c r="I117" s="23"/>
      <c r="J117" s="23"/>
      <c r="K117" s="25"/>
      <c r="S117"/>
      <c r="T117"/>
      <c r="U117"/>
      <c r="V117"/>
    </row>
    <row r="118" spans="3:22">
      <c r="C118" s="24"/>
      <c r="D118" s="25"/>
      <c r="E118" s="25"/>
      <c r="F118" s="25"/>
      <c r="G118" s="23"/>
      <c r="H118" s="23"/>
      <c r="I118" s="23"/>
      <c r="J118" s="23"/>
      <c r="K118" s="25"/>
      <c r="S118"/>
      <c r="T118"/>
      <c r="U118"/>
      <c r="V118"/>
    </row>
    <row r="119" spans="3:22">
      <c r="C119" s="24"/>
      <c r="D119" s="25"/>
      <c r="E119" s="25"/>
      <c r="F119" s="25"/>
      <c r="G119" s="23"/>
      <c r="H119" s="23"/>
      <c r="I119" s="23"/>
      <c r="J119" s="23"/>
      <c r="K119" s="25"/>
      <c r="S119"/>
      <c r="T119"/>
      <c r="U119"/>
      <c r="V119"/>
    </row>
    <row r="120" spans="3:22">
      <c r="C120" s="24"/>
      <c r="D120" s="25"/>
      <c r="E120" s="25"/>
      <c r="F120" s="25"/>
      <c r="G120" s="23"/>
      <c r="H120" s="23"/>
      <c r="I120" s="23"/>
      <c r="J120" s="23"/>
      <c r="K120" s="25"/>
      <c r="S120"/>
      <c r="T120"/>
      <c r="U120"/>
      <c r="V120"/>
    </row>
    <row r="121" spans="3:22">
      <c r="C121" s="24"/>
      <c r="D121" s="25"/>
      <c r="E121" s="25"/>
      <c r="F121" s="25"/>
      <c r="G121" s="23"/>
      <c r="H121" s="23"/>
      <c r="I121" s="23"/>
      <c r="J121" s="23"/>
      <c r="K121" s="25"/>
      <c r="S121"/>
      <c r="T121"/>
      <c r="U121"/>
      <c r="V121"/>
    </row>
    <row r="122" spans="3:22">
      <c r="C122" s="24"/>
      <c r="D122" s="25"/>
      <c r="E122" s="25"/>
      <c r="F122" s="25"/>
      <c r="G122" s="23"/>
      <c r="H122" s="23"/>
      <c r="I122" s="23"/>
      <c r="J122" s="23"/>
      <c r="K122" s="25"/>
      <c r="S122"/>
      <c r="T122"/>
      <c r="U122"/>
      <c r="V122"/>
    </row>
    <row r="123" spans="3:22">
      <c r="C123" s="24"/>
      <c r="D123" s="25"/>
      <c r="E123" s="25"/>
      <c r="F123" s="25"/>
      <c r="G123" s="23"/>
      <c r="H123" s="23"/>
      <c r="I123" s="23"/>
      <c r="J123" s="23"/>
      <c r="K123" s="25"/>
      <c r="S123"/>
      <c r="T123"/>
      <c r="U123"/>
      <c r="V123"/>
    </row>
    <row r="124" spans="3:22">
      <c r="C124" s="24"/>
      <c r="D124" s="25"/>
      <c r="E124" s="25"/>
      <c r="F124" s="25"/>
      <c r="G124" s="23"/>
      <c r="H124" s="23"/>
      <c r="I124" s="23"/>
      <c r="J124" s="23"/>
      <c r="K124" s="25"/>
      <c r="S124"/>
      <c r="T124"/>
      <c r="U124"/>
      <c r="V124"/>
    </row>
    <row r="125" spans="3:22">
      <c r="C125" s="24"/>
      <c r="D125" s="25"/>
      <c r="E125" s="25"/>
      <c r="F125" s="25"/>
      <c r="G125" s="23"/>
      <c r="H125" s="23"/>
      <c r="I125" s="23"/>
      <c r="J125" s="23"/>
      <c r="K125" s="25"/>
      <c r="S125"/>
      <c r="T125"/>
      <c r="U125"/>
      <c r="V125"/>
    </row>
    <row r="126" spans="3:22">
      <c r="C126" s="24"/>
      <c r="D126" s="25"/>
      <c r="E126" s="25"/>
      <c r="F126" s="25"/>
      <c r="G126" s="23"/>
      <c r="H126" s="23"/>
      <c r="I126" s="23"/>
      <c r="J126" s="23"/>
      <c r="K126" s="25"/>
      <c r="S126"/>
      <c r="T126"/>
      <c r="U126"/>
      <c r="V126"/>
    </row>
    <row r="127" spans="3:22">
      <c r="C127" s="24"/>
      <c r="D127" s="25"/>
      <c r="E127" s="25"/>
      <c r="F127" s="25"/>
      <c r="G127" s="23"/>
      <c r="H127" s="23"/>
      <c r="I127" s="23"/>
      <c r="J127" s="23"/>
      <c r="K127" s="25"/>
      <c r="S127"/>
      <c r="T127"/>
      <c r="U127"/>
      <c r="V127"/>
    </row>
    <row r="128" spans="3:22">
      <c r="C128" s="24"/>
      <c r="D128" s="25"/>
      <c r="E128" s="25"/>
      <c r="F128" s="25"/>
      <c r="G128" s="23"/>
      <c r="H128" s="23"/>
      <c r="I128" s="23"/>
      <c r="J128" s="23"/>
      <c r="K128" s="25"/>
      <c r="S128"/>
      <c r="T128"/>
      <c r="U128"/>
      <c r="V128"/>
    </row>
    <row r="129" spans="3:22">
      <c r="C129" s="24"/>
      <c r="D129" s="25"/>
      <c r="E129" s="25"/>
      <c r="F129" s="25"/>
      <c r="G129" s="23"/>
      <c r="H129" s="23"/>
      <c r="I129" s="23"/>
      <c r="J129" s="23"/>
      <c r="K129" s="25"/>
      <c r="S129"/>
      <c r="T129"/>
      <c r="U129"/>
      <c r="V129"/>
    </row>
    <row r="130" spans="3:22">
      <c r="C130" s="24"/>
      <c r="D130" s="25"/>
      <c r="E130" s="25"/>
      <c r="F130" s="25"/>
      <c r="G130" s="23"/>
      <c r="H130" s="23"/>
      <c r="I130" s="23"/>
      <c r="J130" s="23"/>
      <c r="K130" s="25"/>
      <c r="S130"/>
      <c r="T130"/>
      <c r="U130"/>
      <c r="V130"/>
    </row>
    <row r="131" spans="3:22">
      <c r="C131" s="24"/>
      <c r="D131" s="25"/>
      <c r="E131" s="25"/>
      <c r="F131" s="25"/>
      <c r="G131" s="23"/>
      <c r="H131" s="23"/>
      <c r="I131" s="23"/>
      <c r="J131" s="23"/>
      <c r="K131" s="25"/>
      <c r="S131"/>
      <c r="T131"/>
      <c r="U131"/>
      <c r="V131"/>
    </row>
    <row r="132" spans="3:22">
      <c r="C132" s="24"/>
      <c r="D132" s="25"/>
      <c r="E132" s="25"/>
      <c r="F132" s="25"/>
      <c r="G132" s="23"/>
      <c r="H132" s="23"/>
      <c r="I132" s="23"/>
      <c r="J132" s="23"/>
      <c r="K132" s="25"/>
      <c r="S132"/>
      <c r="T132"/>
      <c r="U132"/>
      <c r="V132"/>
    </row>
    <row r="133" spans="3:22">
      <c r="C133" s="24"/>
      <c r="D133" s="25"/>
      <c r="E133" s="25"/>
      <c r="F133" s="25"/>
      <c r="G133" s="23"/>
      <c r="H133" s="23"/>
      <c r="I133" s="23"/>
      <c r="J133" s="23"/>
      <c r="K133" s="25"/>
      <c r="S133"/>
      <c r="T133"/>
      <c r="U133"/>
      <c r="V133"/>
    </row>
    <row r="134" spans="3:22">
      <c r="C134" s="24"/>
      <c r="D134" s="25"/>
      <c r="E134" s="25"/>
      <c r="F134" s="25"/>
      <c r="G134" s="23"/>
      <c r="H134" s="23"/>
      <c r="I134" s="23"/>
      <c r="J134" s="23"/>
      <c r="K134" s="25"/>
      <c r="S134"/>
      <c r="T134"/>
      <c r="U134"/>
      <c r="V134"/>
    </row>
    <row r="135" spans="3:22">
      <c r="C135" s="24"/>
      <c r="D135" s="25"/>
      <c r="E135" s="25"/>
      <c r="F135" s="25"/>
      <c r="G135" s="23"/>
      <c r="H135" s="23"/>
      <c r="I135" s="23"/>
      <c r="J135" s="23"/>
      <c r="K135" s="25"/>
      <c r="S135"/>
      <c r="T135"/>
      <c r="U135"/>
      <c r="V135"/>
    </row>
  </sheetData>
  <mergeCells count="24">
    <mergeCell ref="A20:E20"/>
    <mergeCell ref="A8:F9"/>
    <mergeCell ref="A12:E12"/>
    <mergeCell ref="A13:E13"/>
    <mergeCell ref="A14:E14"/>
    <mergeCell ref="A15:E15"/>
    <mergeCell ref="A19:E19"/>
    <mergeCell ref="A42:E42"/>
    <mergeCell ref="A21:E21"/>
    <mergeCell ref="A22:E22"/>
    <mergeCell ref="A23:E23"/>
    <mergeCell ref="A24:E24"/>
    <mergeCell ref="A28:E28"/>
    <mergeCell ref="A29:E29"/>
    <mergeCell ref="A30:E30"/>
    <mergeCell ref="A31:E31"/>
    <mergeCell ref="A39:E39"/>
    <mergeCell ref="A40:E40"/>
    <mergeCell ref="A41:E41"/>
    <mergeCell ref="A43:E43"/>
    <mergeCell ref="A44:E44"/>
    <mergeCell ref="A47:E47"/>
    <mergeCell ref="A48:E48"/>
    <mergeCell ref="A49:E49"/>
  </mergeCells>
  <pageMargins left="0.70866141732283472" right="0.70866141732283472" top="0.78740157480314965" bottom="0.78740157480314965" header="0.31496062992125984" footer="0.31496062992125984"/>
  <pageSetup paperSize="9" scale="72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P116"/>
  <sheetViews>
    <sheetView showGridLines="0" topLeftCell="A44" zoomScaleNormal="100" workbookViewId="0">
      <selection activeCell="J22" sqref="J22"/>
    </sheetView>
  </sheetViews>
  <sheetFormatPr defaultRowHeight="12.75"/>
  <cols>
    <col min="1" max="1" width="5.83203125" customWidth="1"/>
    <col min="2" max="2" width="0.1640625" hidden="1" customWidth="1"/>
    <col min="3" max="3" width="3.6640625" hidden="1" customWidth="1"/>
    <col min="4" max="4" width="3.1640625" hidden="1" customWidth="1"/>
    <col min="5" max="5" width="0.83203125" hidden="1" customWidth="1"/>
    <col min="6" max="6" width="63.83203125" customWidth="1"/>
    <col min="7" max="7" width="12.5" style="1" customWidth="1"/>
    <col min="8" max="8" width="13" style="1" customWidth="1"/>
    <col min="9" max="9" width="12.83203125" style="1" customWidth="1"/>
    <col min="10" max="10" width="13" style="1" customWidth="1"/>
    <col min="11" max="11" width="8.83203125" style="2"/>
    <col min="12" max="12" width="12.5" customWidth="1"/>
    <col min="13" max="13" width="14.83203125" bestFit="1" customWidth="1"/>
    <col min="14" max="14" width="11.83203125" customWidth="1"/>
  </cols>
  <sheetData>
    <row r="1" spans="1:16" ht="12.75" customHeight="1"/>
    <row r="2" spans="1:16" s="5" customFormat="1" ht="17.45" customHeight="1">
      <c r="A2" s="66" t="s">
        <v>0</v>
      </c>
      <c r="B2" s="60"/>
      <c r="C2" s="60"/>
      <c r="D2" s="60"/>
      <c r="E2" s="60"/>
      <c r="F2" s="60"/>
      <c r="G2" s="67"/>
      <c r="H2" s="68"/>
      <c r="I2" s="68"/>
      <c r="J2" s="67"/>
      <c r="K2" s="4"/>
      <c r="L2"/>
      <c r="M2"/>
      <c r="N2"/>
    </row>
    <row r="3" spans="1:16" s="7" customFormat="1" ht="16.149999999999999" customHeight="1">
      <c r="A3" s="50" t="s">
        <v>172</v>
      </c>
      <c r="B3" s="60"/>
      <c r="C3" s="60"/>
      <c r="D3" s="60"/>
      <c r="E3" s="60"/>
      <c r="F3" s="60"/>
      <c r="G3" s="69"/>
      <c r="H3" s="70"/>
      <c r="I3" s="70"/>
      <c r="J3" s="69"/>
      <c r="K3" s="6"/>
      <c r="L3"/>
      <c r="M3"/>
      <c r="N3"/>
    </row>
    <row r="4" spans="1:16" s="8" customFormat="1" ht="12.75" customHeight="1">
      <c r="A4" s="51" t="s">
        <v>1</v>
      </c>
      <c r="B4" s="60"/>
      <c r="C4" s="60"/>
      <c r="D4" s="60"/>
      <c r="E4" s="60"/>
      <c r="F4" s="60"/>
      <c r="G4" s="9"/>
      <c r="H4" s="71"/>
      <c r="I4" s="71"/>
      <c r="J4" s="9"/>
      <c r="K4" s="2"/>
      <c r="L4"/>
      <c r="M4"/>
      <c r="N4"/>
    </row>
    <row r="5" spans="1:16" s="11" customFormat="1" ht="12.75" customHeight="1" thickBot="1">
      <c r="A5" s="52" t="s">
        <v>2</v>
      </c>
      <c r="B5" s="72"/>
      <c r="C5" s="72"/>
      <c r="D5" s="72"/>
      <c r="E5" s="72"/>
      <c r="F5" s="72"/>
      <c r="G5" s="73"/>
      <c r="H5" s="74"/>
      <c r="I5" s="74"/>
      <c r="J5" s="75"/>
      <c r="K5" s="10"/>
      <c r="L5"/>
      <c r="M5"/>
      <c r="N5"/>
    </row>
    <row r="6" spans="1:16">
      <c r="A6" s="109" t="s">
        <v>91</v>
      </c>
      <c r="B6" s="110"/>
      <c r="C6" s="110"/>
      <c r="D6" s="110"/>
      <c r="E6" s="110"/>
      <c r="F6" s="110"/>
      <c r="G6" s="54" t="s">
        <v>170</v>
      </c>
      <c r="H6" s="54" t="s">
        <v>170</v>
      </c>
      <c r="I6" s="54" t="s">
        <v>170</v>
      </c>
      <c r="J6" s="76" t="s">
        <v>167</v>
      </c>
      <c r="L6" s="105"/>
    </row>
    <row r="7" spans="1:16">
      <c r="A7" s="111"/>
      <c r="B7" s="112"/>
      <c r="C7" s="112"/>
      <c r="D7" s="112"/>
      <c r="E7" s="112"/>
      <c r="F7" s="112"/>
      <c r="G7" s="45" t="s">
        <v>4</v>
      </c>
      <c r="H7" s="45" t="s">
        <v>5</v>
      </c>
      <c r="I7" s="45" t="s">
        <v>6</v>
      </c>
      <c r="J7" s="77" t="s">
        <v>6</v>
      </c>
      <c r="L7" s="98"/>
      <c r="M7" s="98"/>
    </row>
    <row r="8" spans="1:16" ht="12.75" customHeight="1">
      <c r="A8" s="101"/>
      <c r="B8" s="80"/>
      <c r="C8" s="80"/>
      <c r="D8" s="80"/>
      <c r="E8" s="80"/>
      <c r="F8" s="41" t="s">
        <v>3</v>
      </c>
      <c r="G8" s="40"/>
      <c r="H8" s="40"/>
      <c r="I8" s="40"/>
      <c r="J8" s="42"/>
    </row>
    <row r="9" spans="1:16" ht="12.75" hidden="1" customHeight="1">
      <c r="A9" s="124" t="s">
        <v>7</v>
      </c>
      <c r="B9" s="125"/>
      <c r="C9" s="125"/>
      <c r="D9" s="125"/>
      <c r="E9" s="125"/>
      <c r="F9" s="59" t="s">
        <v>8</v>
      </c>
      <c r="G9" s="40"/>
      <c r="H9" s="40"/>
      <c r="I9" s="40"/>
      <c r="J9" s="42"/>
    </row>
    <row r="10" spans="1:16" ht="12.75" customHeight="1">
      <c r="A10" s="124" t="s">
        <v>9</v>
      </c>
      <c r="B10" s="125"/>
      <c r="C10" s="125"/>
      <c r="D10" s="125"/>
      <c r="E10" s="125"/>
      <c r="F10" s="59" t="s">
        <v>10</v>
      </c>
      <c r="G10" s="43">
        <v>134703</v>
      </c>
      <c r="H10" s="43">
        <v>68583</v>
      </c>
      <c r="I10" s="43">
        <f>G10-H10</f>
        <v>66120</v>
      </c>
      <c r="J10" s="44">
        <v>48580</v>
      </c>
      <c r="O10" s="1"/>
      <c r="P10" s="1"/>
    </row>
    <row r="11" spans="1:16" ht="12.75" hidden="1" customHeight="1">
      <c r="A11" s="122" t="s">
        <v>11</v>
      </c>
      <c r="B11" s="123"/>
      <c r="C11" s="123"/>
      <c r="D11" s="123"/>
      <c r="E11" s="123"/>
      <c r="F11" s="59" t="s">
        <v>12</v>
      </c>
      <c r="G11" s="45">
        <v>0</v>
      </c>
      <c r="H11" s="45">
        <v>0</v>
      </c>
      <c r="I11" s="46"/>
      <c r="J11" s="47"/>
      <c r="O11" s="1"/>
      <c r="P11" s="1"/>
    </row>
    <row r="12" spans="1:16" ht="12.75" hidden="1" customHeight="1">
      <c r="A12" s="122" t="s">
        <v>13</v>
      </c>
      <c r="B12" s="123"/>
      <c r="C12" s="123"/>
      <c r="D12" s="123"/>
      <c r="E12" s="123"/>
      <c r="F12" s="59" t="s">
        <v>14</v>
      </c>
      <c r="G12" s="46"/>
      <c r="H12" s="46"/>
      <c r="I12" s="45">
        <v>0</v>
      </c>
      <c r="J12" s="47">
        <v>0</v>
      </c>
      <c r="O12" s="1"/>
      <c r="P12" s="1"/>
    </row>
    <row r="13" spans="1:16" ht="12.75" customHeight="1">
      <c r="A13" s="124" t="s">
        <v>15</v>
      </c>
      <c r="B13" s="125"/>
      <c r="C13" s="125"/>
      <c r="D13" s="125"/>
      <c r="E13" s="125"/>
      <c r="F13" s="59" t="s">
        <v>108</v>
      </c>
      <c r="G13" s="43">
        <f>G14+G22+G17</f>
        <v>1510852</v>
      </c>
      <c r="H13" s="43">
        <f>H14+H22+H17</f>
        <v>0</v>
      </c>
      <c r="I13" s="43">
        <f>G13-H13</f>
        <v>1510852</v>
      </c>
      <c r="J13" s="44">
        <f>J14+J22+J17</f>
        <v>1333137</v>
      </c>
      <c r="O13" s="1"/>
      <c r="P13" s="1"/>
    </row>
    <row r="14" spans="1:16" ht="12.75" hidden="1" customHeight="1">
      <c r="A14" s="130" t="s">
        <v>16</v>
      </c>
      <c r="B14" s="131"/>
      <c r="C14" s="131"/>
      <c r="D14" s="131"/>
      <c r="E14" s="131"/>
      <c r="F14" s="59" t="s">
        <v>17</v>
      </c>
      <c r="G14" s="45">
        <v>0</v>
      </c>
      <c r="H14" s="45">
        <v>0</v>
      </c>
      <c r="I14" s="45">
        <f t="shared" ref="I14:I57" si="0">G14-H14</f>
        <v>0</v>
      </c>
      <c r="J14" s="47">
        <v>0</v>
      </c>
      <c r="O14" s="1"/>
      <c r="P14" s="1"/>
    </row>
    <row r="15" spans="1:16" ht="12.75" hidden="1" customHeight="1">
      <c r="A15" s="122" t="s">
        <v>20</v>
      </c>
      <c r="B15" s="123"/>
      <c r="C15" s="123"/>
      <c r="D15" s="123"/>
      <c r="E15" s="123"/>
      <c r="F15" s="59" t="s">
        <v>109</v>
      </c>
      <c r="G15" s="45"/>
      <c r="H15" s="45"/>
      <c r="I15" s="45">
        <f t="shared" si="0"/>
        <v>0</v>
      </c>
      <c r="J15" s="47">
        <v>0</v>
      </c>
      <c r="O15" s="1"/>
      <c r="P15" s="1"/>
    </row>
    <row r="16" spans="1:16" ht="12.75" hidden="1" customHeight="1">
      <c r="A16" s="104" t="s">
        <v>22</v>
      </c>
      <c r="B16" s="102"/>
      <c r="C16" s="102"/>
      <c r="D16" s="102"/>
      <c r="E16" s="102"/>
      <c r="F16" s="59" t="s">
        <v>110</v>
      </c>
      <c r="G16" s="45"/>
      <c r="H16" s="45"/>
      <c r="I16" s="45">
        <f t="shared" si="0"/>
        <v>0</v>
      </c>
      <c r="J16" s="47">
        <v>0</v>
      </c>
      <c r="O16" s="1"/>
      <c r="P16" s="1"/>
    </row>
    <row r="17" spans="1:16" ht="12.75" customHeight="1">
      <c r="A17" s="124" t="s">
        <v>18</v>
      </c>
      <c r="B17" s="125"/>
      <c r="C17" s="125"/>
      <c r="D17" s="125"/>
      <c r="E17" s="125"/>
      <c r="F17" s="59" t="s">
        <v>92</v>
      </c>
      <c r="G17" s="45">
        <f>G18+G19+G20+G21</f>
        <v>328562</v>
      </c>
      <c r="H17" s="45">
        <f>H18+H19+H20+H21</f>
        <v>0</v>
      </c>
      <c r="I17" s="45">
        <f>G17-H17</f>
        <v>328562</v>
      </c>
      <c r="J17" s="47">
        <f>J18+J19+J20+J21</f>
        <v>162491</v>
      </c>
      <c r="O17" s="1"/>
      <c r="P17" s="1"/>
    </row>
    <row r="18" spans="1:16" ht="12.75" customHeight="1">
      <c r="A18" s="104" t="s">
        <v>20</v>
      </c>
      <c r="B18" s="103"/>
      <c r="C18" s="103"/>
      <c r="D18" s="103"/>
      <c r="E18" s="103"/>
      <c r="F18" s="59" t="s">
        <v>163</v>
      </c>
      <c r="G18" s="45">
        <v>328562</v>
      </c>
      <c r="H18" s="45"/>
      <c r="I18" s="45">
        <f t="shared" si="0"/>
        <v>328562</v>
      </c>
      <c r="J18" s="47">
        <v>162491</v>
      </c>
      <c r="O18" s="1"/>
      <c r="P18" s="1"/>
    </row>
    <row r="19" spans="1:16" ht="12.75" hidden="1" customHeight="1">
      <c r="A19" s="104" t="s">
        <v>22</v>
      </c>
      <c r="B19" s="103"/>
      <c r="C19" s="103"/>
      <c r="D19" s="103"/>
      <c r="E19" s="103"/>
      <c r="F19" s="59" t="s">
        <v>164</v>
      </c>
      <c r="G19" s="45"/>
      <c r="H19" s="45"/>
      <c r="I19" s="45">
        <f t="shared" si="0"/>
        <v>0</v>
      </c>
      <c r="J19" s="47">
        <v>0</v>
      </c>
      <c r="O19" s="1"/>
      <c r="P19" s="1"/>
    </row>
    <row r="20" spans="1:16" ht="12.75" hidden="1" customHeight="1">
      <c r="A20" s="104" t="s">
        <v>23</v>
      </c>
      <c r="B20" s="103"/>
      <c r="C20" s="103"/>
      <c r="D20" s="103"/>
      <c r="E20" s="103"/>
      <c r="F20" s="59" t="s">
        <v>165</v>
      </c>
      <c r="G20" s="45"/>
      <c r="H20" s="45"/>
      <c r="I20" s="45"/>
      <c r="J20" s="47"/>
      <c r="O20" s="1"/>
      <c r="P20" s="1"/>
    </row>
    <row r="21" spans="1:16" ht="12.75" hidden="1" customHeight="1">
      <c r="A21" s="104" t="s">
        <v>24</v>
      </c>
      <c r="B21" s="103"/>
      <c r="C21" s="103"/>
      <c r="D21" s="103"/>
      <c r="E21" s="103"/>
      <c r="F21" s="59" t="s">
        <v>166</v>
      </c>
      <c r="G21" s="45"/>
      <c r="H21" s="45"/>
      <c r="I21" s="45"/>
      <c r="J21" s="47"/>
      <c r="O21" s="1"/>
      <c r="P21" s="1"/>
    </row>
    <row r="22" spans="1:16" ht="12.75" customHeight="1">
      <c r="A22" s="130" t="s">
        <v>19</v>
      </c>
      <c r="B22" s="131"/>
      <c r="C22" s="131"/>
      <c r="D22" s="131"/>
      <c r="E22" s="131"/>
      <c r="F22" s="59" t="s">
        <v>93</v>
      </c>
      <c r="G22" s="45">
        <f>SUM(G23:G24,G28:G30)</f>
        <v>1182290</v>
      </c>
      <c r="H22" s="45"/>
      <c r="I22" s="45">
        <f t="shared" si="0"/>
        <v>1182290</v>
      </c>
      <c r="J22" s="49">
        <f>SUM(J23:J24,J28:J30)</f>
        <v>1170646</v>
      </c>
      <c r="O22" s="1"/>
      <c r="P22" s="1"/>
    </row>
    <row r="23" spans="1:16" ht="12.75" customHeight="1">
      <c r="A23" s="122" t="s">
        <v>20</v>
      </c>
      <c r="B23" s="123"/>
      <c r="C23" s="123"/>
      <c r="D23" s="123"/>
      <c r="E23" s="123"/>
      <c r="F23" s="59" t="s">
        <v>21</v>
      </c>
      <c r="G23" s="45">
        <v>165847</v>
      </c>
      <c r="H23" s="45"/>
      <c r="I23" s="45">
        <f t="shared" si="0"/>
        <v>165847</v>
      </c>
      <c r="J23" s="49">
        <v>90822</v>
      </c>
      <c r="O23" s="1"/>
      <c r="P23" s="1"/>
    </row>
    <row r="24" spans="1:16">
      <c r="A24" s="122" t="s">
        <v>22</v>
      </c>
      <c r="B24" s="123"/>
      <c r="C24" s="123"/>
      <c r="D24" s="123"/>
      <c r="E24" s="123"/>
      <c r="F24" s="59" t="s">
        <v>111</v>
      </c>
      <c r="G24" s="45">
        <f>SUM(G25:G26)</f>
        <v>579521</v>
      </c>
      <c r="H24" s="45"/>
      <c r="I24" s="45">
        <f t="shared" si="0"/>
        <v>579521</v>
      </c>
      <c r="J24" s="49">
        <f>SUM(J25:J26)</f>
        <v>814163</v>
      </c>
      <c r="O24" s="1"/>
      <c r="P24" s="1"/>
    </row>
    <row r="25" spans="1:16">
      <c r="A25" s="104" t="s">
        <v>11</v>
      </c>
      <c r="B25" s="102"/>
      <c r="C25" s="102"/>
      <c r="D25" s="102"/>
      <c r="E25" s="102"/>
      <c r="F25" s="59" t="s">
        <v>152</v>
      </c>
      <c r="G25" s="45">
        <v>579521</v>
      </c>
      <c r="H25" s="45"/>
      <c r="I25" s="45">
        <f t="shared" si="0"/>
        <v>579521</v>
      </c>
      <c r="J25" s="49">
        <v>814163</v>
      </c>
      <c r="O25" s="1"/>
      <c r="P25" s="1"/>
    </row>
    <row r="26" spans="1:16" hidden="1">
      <c r="A26" s="104" t="s">
        <v>13</v>
      </c>
      <c r="B26" s="102"/>
      <c r="C26" s="102"/>
      <c r="D26" s="102"/>
      <c r="E26" s="102"/>
      <c r="F26" s="59" t="s">
        <v>153</v>
      </c>
      <c r="G26" s="45"/>
      <c r="H26" s="45"/>
      <c r="I26" s="45"/>
      <c r="J26" s="49"/>
      <c r="O26" s="1"/>
      <c r="P26" s="1"/>
    </row>
    <row r="27" spans="1:16" hidden="1">
      <c r="A27" s="130" t="s">
        <v>23</v>
      </c>
      <c r="B27" s="131"/>
      <c r="C27" s="131"/>
      <c r="D27" s="131"/>
      <c r="E27" s="131"/>
      <c r="F27" s="59" t="s">
        <v>95</v>
      </c>
      <c r="G27" s="45"/>
      <c r="H27" s="45"/>
      <c r="I27" s="45"/>
      <c r="J27" s="49"/>
      <c r="O27" s="1"/>
      <c r="P27" s="1"/>
    </row>
    <row r="28" spans="1:16" hidden="1">
      <c r="A28" s="122" t="s">
        <v>25</v>
      </c>
      <c r="B28" s="123"/>
      <c r="C28" s="123"/>
      <c r="D28" s="123"/>
      <c r="E28" s="123"/>
      <c r="F28" s="59" t="s">
        <v>154</v>
      </c>
      <c r="G28" s="45">
        <v>0</v>
      </c>
      <c r="H28" s="45"/>
      <c r="I28" s="45">
        <f t="shared" si="0"/>
        <v>0</v>
      </c>
      <c r="J28" s="49">
        <v>0</v>
      </c>
      <c r="O28" s="1"/>
      <c r="P28" s="1"/>
    </row>
    <row r="29" spans="1:16">
      <c r="A29" s="122" t="s">
        <v>27</v>
      </c>
      <c r="B29" s="123"/>
      <c r="C29" s="123"/>
      <c r="D29" s="123"/>
      <c r="E29" s="123"/>
      <c r="F29" s="59" t="s">
        <v>26</v>
      </c>
      <c r="G29" s="45">
        <v>320000</v>
      </c>
      <c r="H29" s="45"/>
      <c r="I29" s="45">
        <f t="shared" si="0"/>
        <v>320000</v>
      </c>
      <c r="J29" s="49">
        <v>0</v>
      </c>
      <c r="O29" s="1"/>
      <c r="P29" s="1"/>
    </row>
    <row r="30" spans="1:16" ht="12.75" customHeight="1">
      <c r="A30" s="122" t="s">
        <v>112</v>
      </c>
      <c r="B30" s="123"/>
      <c r="C30" s="123"/>
      <c r="D30" s="123"/>
      <c r="E30" s="123"/>
      <c r="F30" s="59" t="s">
        <v>94</v>
      </c>
      <c r="G30" s="45">
        <v>116922</v>
      </c>
      <c r="H30" s="45"/>
      <c r="I30" s="45">
        <f t="shared" si="0"/>
        <v>116922</v>
      </c>
      <c r="J30" s="47">
        <v>265661</v>
      </c>
      <c r="O30" s="1"/>
      <c r="P30" s="1"/>
    </row>
    <row r="31" spans="1:16" ht="12.75" hidden="1" customHeight="1">
      <c r="A31" s="124" t="s">
        <v>28</v>
      </c>
      <c r="B31" s="125"/>
      <c r="C31" s="125"/>
      <c r="D31" s="125"/>
      <c r="E31" s="125"/>
      <c r="F31" s="59" t="s">
        <v>29</v>
      </c>
      <c r="G31" s="45"/>
      <c r="H31" s="45"/>
      <c r="I31" s="45">
        <f t="shared" si="0"/>
        <v>0</v>
      </c>
      <c r="J31" s="47">
        <v>0</v>
      </c>
      <c r="O31" s="1"/>
      <c r="P31" s="1"/>
    </row>
    <row r="32" spans="1:16" ht="12.75" hidden="1" customHeight="1">
      <c r="A32" s="124" t="s">
        <v>30</v>
      </c>
      <c r="B32" s="125"/>
      <c r="C32" s="125"/>
      <c r="D32" s="125"/>
      <c r="E32" s="125"/>
      <c r="F32" s="59" t="s">
        <v>96</v>
      </c>
      <c r="G32" s="45"/>
      <c r="H32" s="45"/>
      <c r="I32" s="45">
        <f t="shared" si="0"/>
        <v>0</v>
      </c>
      <c r="J32" s="47">
        <v>0</v>
      </c>
      <c r="O32" s="1"/>
      <c r="P32" s="1"/>
    </row>
    <row r="33" spans="1:16" ht="12.75" customHeight="1">
      <c r="A33" s="124" t="s">
        <v>31</v>
      </c>
      <c r="B33" s="125"/>
      <c r="C33" s="125"/>
      <c r="D33" s="125"/>
      <c r="E33" s="125"/>
      <c r="F33" s="59" t="s">
        <v>32</v>
      </c>
      <c r="G33" s="43">
        <f>G34+G41+G44</f>
        <v>400261</v>
      </c>
      <c r="H33" s="43">
        <f>H34+H41+H44</f>
        <v>52849</v>
      </c>
      <c r="I33" s="43">
        <f t="shared" si="0"/>
        <v>347412</v>
      </c>
      <c r="J33" s="44">
        <f>J34+J41+J44</f>
        <v>243795</v>
      </c>
      <c r="O33" s="1"/>
      <c r="P33" s="1"/>
    </row>
    <row r="34" spans="1:16" ht="12.75" customHeight="1">
      <c r="A34" s="130" t="s">
        <v>16</v>
      </c>
      <c r="B34" s="131"/>
      <c r="C34" s="131"/>
      <c r="D34" s="131"/>
      <c r="E34" s="131"/>
      <c r="F34" s="59" t="s">
        <v>33</v>
      </c>
      <c r="G34" s="45">
        <f>G35+G38</f>
        <v>204027</v>
      </c>
      <c r="H34" s="45">
        <f>H35+H38</f>
        <v>50768</v>
      </c>
      <c r="I34" s="45">
        <f t="shared" si="0"/>
        <v>153259</v>
      </c>
      <c r="J34" s="49">
        <f>J35+J38</f>
        <v>112859</v>
      </c>
      <c r="O34" s="1"/>
      <c r="P34" s="1"/>
    </row>
    <row r="35" spans="1:16" ht="12.75" customHeight="1">
      <c r="A35" s="122" t="s">
        <v>20</v>
      </c>
      <c r="B35" s="123"/>
      <c r="C35" s="123"/>
      <c r="D35" s="123"/>
      <c r="E35" s="123"/>
      <c r="F35" s="59" t="s">
        <v>113</v>
      </c>
      <c r="G35" s="45">
        <v>195840</v>
      </c>
      <c r="H35" s="45">
        <v>50729</v>
      </c>
      <c r="I35" s="45">
        <f t="shared" si="0"/>
        <v>145111</v>
      </c>
      <c r="J35" s="49">
        <v>110981</v>
      </c>
      <c r="O35" s="1"/>
      <c r="P35" s="1"/>
    </row>
    <row r="36" spans="1:16" ht="12.75" hidden="1" customHeight="1">
      <c r="A36" s="122" t="s">
        <v>11</v>
      </c>
      <c r="B36" s="123"/>
      <c r="C36" s="123"/>
      <c r="D36" s="123"/>
      <c r="E36" s="123"/>
      <c r="F36" s="59" t="s">
        <v>34</v>
      </c>
      <c r="G36" s="45"/>
      <c r="H36" s="45"/>
      <c r="I36" s="45">
        <f t="shared" si="0"/>
        <v>0</v>
      </c>
      <c r="J36" s="49">
        <v>0</v>
      </c>
      <c r="O36" s="1"/>
      <c r="P36" s="1"/>
    </row>
    <row r="37" spans="1:16" ht="12.75" hidden="1" customHeight="1">
      <c r="A37" s="122" t="s">
        <v>13</v>
      </c>
      <c r="B37" s="123"/>
      <c r="C37" s="123"/>
      <c r="D37" s="123"/>
      <c r="E37" s="123"/>
      <c r="F37" s="59" t="s">
        <v>35</v>
      </c>
      <c r="G37" s="45"/>
      <c r="H37" s="45"/>
      <c r="I37" s="45">
        <f t="shared" si="0"/>
        <v>0</v>
      </c>
      <c r="J37" s="49">
        <v>0</v>
      </c>
      <c r="O37" s="1"/>
      <c r="P37" s="1"/>
    </row>
    <row r="38" spans="1:16" ht="12.75" customHeight="1">
      <c r="A38" s="122" t="s">
        <v>22</v>
      </c>
      <c r="B38" s="123"/>
      <c r="C38" s="123"/>
      <c r="D38" s="123"/>
      <c r="E38" s="123"/>
      <c r="F38" s="59" t="s">
        <v>114</v>
      </c>
      <c r="G38" s="45">
        <v>8187</v>
      </c>
      <c r="H38" s="45">
        <v>39</v>
      </c>
      <c r="I38" s="45">
        <f t="shared" si="0"/>
        <v>8148</v>
      </c>
      <c r="J38" s="49">
        <v>1878</v>
      </c>
      <c r="O38" s="1"/>
      <c r="P38" s="1"/>
    </row>
    <row r="39" spans="1:16" ht="12.75" hidden="1" customHeight="1">
      <c r="A39" s="122" t="s">
        <v>11</v>
      </c>
      <c r="B39" s="123"/>
      <c r="C39" s="123"/>
      <c r="D39" s="123"/>
      <c r="E39" s="123"/>
      <c r="F39" s="59" t="s">
        <v>34</v>
      </c>
      <c r="G39" s="45"/>
      <c r="H39" s="45"/>
      <c r="I39" s="45">
        <f t="shared" si="0"/>
        <v>0</v>
      </c>
      <c r="J39" s="49"/>
      <c r="O39" s="1"/>
      <c r="P39" s="1"/>
    </row>
    <row r="40" spans="1:16" ht="12.75" hidden="1" customHeight="1">
      <c r="A40" s="122" t="s">
        <v>13</v>
      </c>
      <c r="B40" s="123"/>
      <c r="C40" s="123"/>
      <c r="D40" s="123"/>
      <c r="E40" s="123"/>
      <c r="F40" s="59" t="s">
        <v>35</v>
      </c>
      <c r="G40" s="45"/>
      <c r="H40" s="45"/>
      <c r="I40" s="45">
        <f t="shared" si="0"/>
        <v>0</v>
      </c>
      <c r="J40" s="49"/>
      <c r="O40" s="1"/>
      <c r="P40" s="1"/>
    </row>
    <row r="41" spans="1:16" ht="12.75" customHeight="1">
      <c r="A41" s="130" t="s">
        <v>18</v>
      </c>
      <c r="B41" s="131"/>
      <c r="C41" s="131"/>
      <c r="D41" s="131"/>
      <c r="E41" s="131"/>
      <c r="F41" s="59" t="s">
        <v>115</v>
      </c>
      <c r="G41" s="45">
        <v>9364</v>
      </c>
      <c r="H41" s="45"/>
      <c r="I41" s="45">
        <f t="shared" si="0"/>
        <v>9364</v>
      </c>
      <c r="J41" s="49">
        <v>8112</v>
      </c>
      <c r="O41" s="1"/>
      <c r="P41" s="1"/>
    </row>
    <row r="42" spans="1:16" ht="12.75" hidden="1" customHeight="1">
      <c r="A42" s="122" t="s">
        <v>11</v>
      </c>
      <c r="B42" s="123"/>
      <c r="C42" s="123"/>
      <c r="D42" s="123"/>
      <c r="E42" s="123"/>
      <c r="F42" s="59" t="s">
        <v>34</v>
      </c>
      <c r="G42" s="45"/>
      <c r="H42" s="45"/>
      <c r="I42" s="45">
        <f t="shared" si="0"/>
        <v>0</v>
      </c>
      <c r="J42" s="49"/>
      <c r="O42" s="1"/>
      <c r="P42" s="1"/>
    </row>
    <row r="43" spans="1:16" ht="12.75" hidden="1" customHeight="1">
      <c r="A43" s="122" t="s">
        <v>13</v>
      </c>
      <c r="B43" s="123"/>
      <c r="C43" s="123"/>
      <c r="D43" s="123"/>
      <c r="E43" s="123"/>
      <c r="F43" s="59" t="s">
        <v>35</v>
      </c>
      <c r="G43" s="45"/>
      <c r="H43" s="45"/>
      <c r="I43" s="45">
        <f t="shared" si="0"/>
        <v>0</v>
      </c>
      <c r="J43" s="49"/>
      <c r="O43" s="1"/>
      <c r="P43" s="1"/>
    </row>
    <row r="44" spans="1:16" ht="12.75" customHeight="1">
      <c r="A44" s="130" t="s">
        <v>19</v>
      </c>
      <c r="B44" s="131"/>
      <c r="C44" s="131"/>
      <c r="D44" s="131"/>
      <c r="E44" s="131"/>
      <c r="F44" s="59" t="s">
        <v>116</v>
      </c>
      <c r="G44" s="45">
        <v>186870</v>
      </c>
      <c r="H44" s="45">
        <v>2081</v>
      </c>
      <c r="I44" s="45">
        <f t="shared" si="0"/>
        <v>184789</v>
      </c>
      <c r="J44" s="49">
        <v>122824</v>
      </c>
      <c r="L44" s="1"/>
      <c r="O44" s="1"/>
      <c r="P44" s="1"/>
    </row>
    <row r="45" spans="1:16" ht="12.75" hidden="1" customHeight="1">
      <c r="A45" s="122" t="s">
        <v>11</v>
      </c>
      <c r="B45" s="123"/>
      <c r="C45" s="123"/>
      <c r="D45" s="123"/>
      <c r="E45" s="123"/>
      <c r="F45" s="59" t="s">
        <v>34</v>
      </c>
      <c r="G45" s="45"/>
      <c r="H45" s="45"/>
      <c r="I45" s="45">
        <f t="shared" si="0"/>
        <v>0</v>
      </c>
      <c r="J45" s="47">
        <v>0</v>
      </c>
      <c r="O45" s="1"/>
      <c r="P45" s="1"/>
    </row>
    <row r="46" spans="1:16" ht="12.75" hidden="1" customHeight="1">
      <c r="A46" s="122" t="s">
        <v>13</v>
      </c>
      <c r="B46" s="123"/>
      <c r="C46" s="123"/>
      <c r="D46" s="123"/>
      <c r="E46" s="123"/>
      <c r="F46" s="59" t="s">
        <v>35</v>
      </c>
      <c r="G46" s="45"/>
      <c r="H46" s="45"/>
      <c r="I46" s="45">
        <f t="shared" si="0"/>
        <v>0</v>
      </c>
      <c r="J46" s="47">
        <v>0</v>
      </c>
      <c r="O46" s="1"/>
      <c r="P46" s="1"/>
    </row>
    <row r="47" spans="1:16" ht="12.75" customHeight="1">
      <c r="A47" s="124" t="s">
        <v>36</v>
      </c>
      <c r="B47" s="125"/>
      <c r="C47" s="125"/>
      <c r="D47" s="125"/>
      <c r="E47" s="125"/>
      <c r="F47" s="59" t="s">
        <v>37</v>
      </c>
      <c r="G47" s="43">
        <f>SUM(G48:G50)</f>
        <v>434513</v>
      </c>
      <c r="H47" s="43">
        <f>SUM(H48:H50)</f>
        <v>48847</v>
      </c>
      <c r="I47" s="43">
        <f t="shared" si="0"/>
        <v>385666</v>
      </c>
      <c r="J47" s="44">
        <f>SUM(J48:J50)</f>
        <v>225909</v>
      </c>
      <c r="O47" s="1"/>
      <c r="P47" s="1"/>
    </row>
    <row r="48" spans="1:16" ht="12.75" customHeight="1">
      <c r="A48" s="113" t="s">
        <v>16</v>
      </c>
      <c r="B48" s="114"/>
      <c r="C48" s="114"/>
      <c r="D48" s="114"/>
      <c r="E48" s="114"/>
      <c r="F48" s="59" t="s">
        <v>117</v>
      </c>
      <c r="G48" s="45">
        <v>91663</v>
      </c>
      <c r="H48" s="45">
        <v>48847</v>
      </c>
      <c r="I48" s="45">
        <f t="shared" si="0"/>
        <v>42816</v>
      </c>
      <c r="J48" s="49">
        <v>72140</v>
      </c>
      <c r="O48" s="1"/>
      <c r="P48" s="1"/>
    </row>
    <row r="49" spans="1:16" ht="12.75" customHeight="1">
      <c r="A49" s="113" t="s">
        <v>18</v>
      </c>
      <c r="B49" s="114"/>
      <c r="C49" s="114"/>
      <c r="D49" s="114"/>
      <c r="E49" s="114"/>
      <c r="F49" s="59" t="s">
        <v>118</v>
      </c>
      <c r="G49" s="45">
        <v>342850</v>
      </c>
      <c r="H49" s="46"/>
      <c r="I49" s="45">
        <f t="shared" si="0"/>
        <v>342850</v>
      </c>
      <c r="J49" s="49">
        <v>153769</v>
      </c>
      <c r="O49" s="1"/>
      <c r="P49" s="1"/>
    </row>
    <row r="50" spans="1:16" ht="12.75" hidden="1" customHeight="1">
      <c r="A50" s="126"/>
      <c r="B50" s="127"/>
      <c r="C50" s="127"/>
      <c r="D50" s="127"/>
      <c r="E50" s="127"/>
      <c r="F50" s="59" t="s">
        <v>38</v>
      </c>
      <c r="G50" s="46"/>
      <c r="H50" s="46"/>
      <c r="I50" s="45">
        <f t="shared" si="0"/>
        <v>0</v>
      </c>
      <c r="J50" s="47"/>
      <c r="O50" s="1"/>
      <c r="P50" s="1"/>
    </row>
    <row r="51" spans="1:16" ht="12.75" customHeight="1">
      <c r="A51" s="124" t="s">
        <v>39</v>
      </c>
      <c r="B51" s="125"/>
      <c r="C51" s="125"/>
      <c r="D51" s="125"/>
      <c r="E51" s="125"/>
      <c r="F51" s="59" t="s">
        <v>40</v>
      </c>
      <c r="G51" s="43">
        <f>G52+G53+G56</f>
        <v>812227</v>
      </c>
      <c r="H51" s="43">
        <f>H52+H53+H56</f>
        <v>0</v>
      </c>
      <c r="I51" s="43">
        <f t="shared" si="0"/>
        <v>812227</v>
      </c>
      <c r="J51" s="44">
        <f>J52+J53+J56</f>
        <v>610048</v>
      </c>
      <c r="O51" s="1"/>
      <c r="P51" s="1"/>
    </row>
    <row r="52" spans="1:16" ht="12.75" customHeight="1">
      <c r="A52" s="113" t="s">
        <v>16</v>
      </c>
      <c r="B52" s="114"/>
      <c r="C52" s="114"/>
      <c r="D52" s="114"/>
      <c r="E52" s="114"/>
      <c r="F52" s="59" t="s">
        <v>119</v>
      </c>
      <c r="G52" s="45">
        <v>38649</v>
      </c>
      <c r="H52" s="46"/>
      <c r="I52" s="45">
        <f t="shared" si="0"/>
        <v>38649</v>
      </c>
      <c r="J52" s="49">
        <v>4848</v>
      </c>
      <c r="O52" s="1"/>
      <c r="P52" s="1"/>
    </row>
    <row r="53" spans="1:16" ht="12.75" customHeight="1">
      <c r="A53" s="113" t="s">
        <v>18</v>
      </c>
      <c r="B53" s="114"/>
      <c r="C53" s="114"/>
      <c r="D53" s="114"/>
      <c r="E53" s="114"/>
      <c r="F53" s="59" t="s">
        <v>120</v>
      </c>
      <c r="G53" s="45">
        <f>G55</f>
        <v>213835</v>
      </c>
      <c r="H53" s="46"/>
      <c r="I53" s="45">
        <f t="shared" si="0"/>
        <v>213835</v>
      </c>
      <c r="J53" s="49">
        <f>J55</f>
        <v>208092</v>
      </c>
      <c r="K53" s="9"/>
      <c r="O53" s="1"/>
      <c r="P53" s="1"/>
    </row>
    <row r="54" spans="1:16" ht="12.75" hidden="1" customHeight="1">
      <c r="A54" s="115" t="s">
        <v>11</v>
      </c>
      <c r="B54" s="116"/>
      <c r="C54" s="116"/>
      <c r="D54" s="116"/>
      <c r="E54" s="116"/>
      <c r="F54" s="59" t="s">
        <v>159</v>
      </c>
      <c r="G54" s="46"/>
      <c r="H54" s="46"/>
      <c r="I54" s="45">
        <f t="shared" si="0"/>
        <v>0</v>
      </c>
      <c r="J54" s="49">
        <v>0</v>
      </c>
      <c r="O54" s="1"/>
      <c r="P54" s="1"/>
    </row>
    <row r="55" spans="1:16" ht="12.75" customHeight="1">
      <c r="A55" s="115" t="s">
        <v>13</v>
      </c>
      <c r="B55" s="116"/>
      <c r="C55" s="116"/>
      <c r="D55" s="116"/>
      <c r="E55" s="116"/>
      <c r="F55" s="59" t="s">
        <v>121</v>
      </c>
      <c r="G55" s="45">
        <v>213835</v>
      </c>
      <c r="H55" s="46"/>
      <c r="I55" s="45">
        <f t="shared" si="0"/>
        <v>213835</v>
      </c>
      <c r="J55" s="49">
        <v>208092</v>
      </c>
      <c r="O55" s="1"/>
      <c r="P55" s="1"/>
    </row>
    <row r="56" spans="1:16" ht="12.75" customHeight="1">
      <c r="A56" s="113" t="s">
        <v>19</v>
      </c>
      <c r="B56" s="114"/>
      <c r="C56" s="114"/>
      <c r="D56" s="114"/>
      <c r="E56" s="114"/>
      <c r="F56" s="59" t="s">
        <v>156</v>
      </c>
      <c r="G56" s="45">
        <v>559743</v>
      </c>
      <c r="H56" s="46"/>
      <c r="I56" s="45">
        <f t="shared" si="0"/>
        <v>559743</v>
      </c>
      <c r="J56" s="49">
        <v>397108</v>
      </c>
      <c r="O56" s="1"/>
      <c r="P56" s="1"/>
    </row>
    <row r="57" spans="1:16" ht="12.75" customHeight="1" thickBot="1">
      <c r="A57" s="93" t="s">
        <v>41</v>
      </c>
      <c r="B57" s="94"/>
      <c r="C57" s="94"/>
      <c r="D57" s="94"/>
      <c r="E57" s="94"/>
      <c r="F57" s="94"/>
      <c r="G57" s="95">
        <f>G51+G47+G33+G13+G10</f>
        <v>3292556</v>
      </c>
      <c r="H57" s="95">
        <f>H51+H47+H33+H13+H10</f>
        <v>170279</v>
      </c>
      <c r="I57" s="95">
        <f t="shared" si="0"/>
        <v>3122277</v>
      </c>
      <c r="J57" s="96">
        <f>J51+J47+J33+J13+J10</f>
        <v>2461469</v>
      </c>
      <c r="O57" s="1"/>
      <c r="P57" s="1"/>
    </row>
    <row r="58" spans="1:16" ht="12.75" customHeight="1">
      <c r="A58" s="1"/>
      <c r="B58" s="1"/>
      <c r="C58" s="1"/>
      <c r="D58" s="1"/>
      <c r="E58" s="1"/>
      <c r="F58" s="1"/>
      <c r="O58" s="1"/>
      <c r="P58" s="1"/>
    </row>
    <row r="59" spans="1:16" ht="12.75" customHeight="1">
      <c r="A59" s="12"/>
      <c r="B59" s="12"/>
      <c r="C59" s="13"/>
      <c r="D59" s="13"/>
      <c r="E59" s="13"/>
      <c r="F59" s="14"/>
      <c r="G59" s="15"/>
      <c r="H59" s="15"/>
      <c r="I59" s="15"/>
      <c r="J59" s="15"/>
      <c r="O59" s="1"/>
      <c r="P59" s="1"/>
    </row>
    <row r="60" spans="1:16" ht="12.75" customHeight="1" thickBot="1">
      <c r="A60" s="8"/>
      <c r="B60" s="8"/>
      <c r="C60" s="8"/>
      <c r="D60" s="8"/>
      <c r="E60" s="8"/>
      <c r="F60" s="8"/>
      <c r="G60" s="16"/>
      <c r="H60" s="16"/>
      <c r="I60" s="17"/>
      <c r="J60" s="9"/>
      <c r="K60"/>
      <c r="O60" s="1"/>
    </row>
    <row r="61" spans="1:16">
      <c r="A61" s="63"/>
      <c r="B61" s="64"/>
      <c r="C61" s="64"/>
      <c r="D61" s="64"/>
      <c r="E61" s="64"/>
      <c r="F61" s="53" t="s">
        <v>42</v>
      </c>
      <c r="G61" s="61"/>
      <c r="H61" s="54" t="s">
        <v>170</v>
      </c>
      <c r="I61" s="54"/>
      <c r="J61" s="76" t="s">
        <v>167</v>
      </c>
      <c r="K61" s="9"/>
      <c r="O61" s="1"/>
      <c r="P61" s="1"/>
    </row>
    <row r="62" spans="1:16" ht="12.75" customHeight="1">
      <c r="A62" s="117" t="s">
        <v>7</v>
      </c>
      <c r="B62" s="118"/>
      <c r="C62" s="118"/>
      <c r="D62" s="118"/>
      <c r="E62" s="59"/>
      <c r="F62" s="59" t="s">
        <v>43</v>
      </c>
      <c r="G62" s="48"/>
      <c r="H62" s="43">
        <f>SUM(H63:H66,H67:H68)</f>
        <v>1043035</v>
      </c>
      <c r="I62" s="43"/>
      <c r="J62" s="44">
        <f>SUM(J63:J66,J67:J68)</f>
        <v>729457</v>
      </c>
      <c r="K62" s="9"/>
      <c r="O62" s="1"/>
      <c r="P62" s="1"/>
    </row>
    <row r="63" spans="1:16" ht="12.75" customHeight="1">
      <c r="A63" s="113" t="s">
        <v>16</v>
      </c>
      <c r="B63" s="114"/>
      <c r="C63" s="114"/>
      <c r="D63" s="114"/>
      <c r="E63" s="59"/>
      <c r="F63" s="59" t="s">
        <v>124</v>
      </c>
      <c r="G63" s="46"/>
      <c r="H63" s="45">
        <v>209554</v>
      </c>
      <c r="I63" s="45"/>
      <c r="J63" s="49">
        <v>209554</v>
      </c>
      <c r="K63" s="9"/>
      <c r="O63" s="1"/>
      <c r="P63" s="1"/>
    </row>
    <row r="64" spans="1:16" ht="12.75" hidden="1" customHeight="1">
      <c r="A64" s="115" t="s">
        <v>11</v>
      </c>
      <c r="B64" s="116"/>
      <c r="C64" s="116"/>
      <c r="D64" s="116"/>
      <c r="E64" s="59"/>
      <c r="F64" s="59" t="s">
        <v>125</v>
      </c>
      <c r="G64" s="46"/>
      <c r="H64" s="45"/>
      <c r="I64" s="45"/>
      <c r="J64" s="49"/>
      <c r="K64" s="9"/>
      <c r="O64" s="1"/>
      <c r="P64" s="1"/>
    </row>
    <row r="65" spans="1:16" ht="12.75" hidden="1" customHeight="1">
      <c r="A65" s="113" t="s">
        <v>19</v>
      </c>
      <c r="B65" s="114"/>
      <c r="C65" s="114"/>
      <c r="D65" s="114"/>
      <c r="E65" s="59"/>
      <c r="F65" s="59" t="s">
        <v>126</v>
      </c>
      <c r="G65" s="46"/>
      <c r="H65" s="46"/>
      <c r="I65" s="46"/>
      <c r="J65" s="49"/>
      <c r="K65" s="9"/>
      <c r="O65" s="1"/>
      <c r="P65" s="1"/>
    </row>
    <row r="66" spans="1:16" ht="12.75" customHeight="1">
      <c r="A66" s="113" t="s">
        <v>28</v>
      </c>
      <c r="B66" s="114"/>
      <c r="C66" s="114"/>
      <c r="D66" s="114"/>
      <c r="E66" s="59"/>
      <c r="F66" s="59" t="s">
        <v>127</v>
      </c>
      <c r="G66" s="46"/>
      <c r="H66" s="45">
        <v>660333</v>
      </c>
      <c r="I66" s="45"/>
      <c r="J66" s="49">
        <v>404896</v>
      </c>
      <c r="K66" s="9"/>
      <c r="L66" s="1"/>
      <c r="O66" s="1"/>
      <c r="P66" s="1"/>
    </row>
    <row r="67" spans="1:16" ht="22.5">
      <c r="A67" s="128" t="s">
        <v>122</v>
      </c>
      <c r="B67" s="129"/>
      <c r="C67" s="129"/>
      <c r="D67" s="129"/>
      <c r="E67" s="59"/>
      <c r="F67" s="58" t="s">
        <v>128</v>
      </c>
      <c r="G67" s="46"/>
      <c r="H67" s="45">
        <v>44507</v>
      </c>
      <c r="I67" s="45"/>
      <c r="J67" s="49">
        <v>12368</v>
      </c>
      <c r="K67" s="9"/>
      <c r="O67" s="1"/>
      <c r="P67" s="1"/>
    </row>
    <row r="68" spans="1:16" ht="12.75" customHeight="1">
      <c r="A68" s="113" t="s">
        <v>123</v>
      </c>
      <c r="B68" s="114"/>
      <c r="C68" s="114"/>
      <c r="D68" s="114"/>
      <c r="E68" s="59"/>
      <c r="F68" s="59" t="s">
        <v>129</v>
      </c>
      <c r="G68" s="46"/>
      <c r="H68" s="45">
        <f>'P&amp;L 12-2023'!I61</f>
        <v>128641</v>
      </c>
      <c r="I68" s="45"/>
      <c r="J68" s="49">
        <f>'P&amp;L 12-2023'!J61</f>
        <v>102639</v>
      </c>
      <c r="K68" s="9"/>
      <c r="O68" s="1"/>
      <c r="P68" s="1"/>
    </row>
    <row r="69" spans="1:16" ht="12.75" hidden="1" customHeight="1">
      <c r="A69" s="117" t="s">
        <v>9</v>
      </c>
      <c r="B69" s="118"/>
      <c r="C69" s="118"/>
      <c r="D69" s="118"/>
      <c r="E69" s="59"/>
      <c r="F69" s="59" t="s">
        <v>44</v>
      </c>
      <c r="G69" s="48"/>
      <c r="H69" s="48"/>
      <c r="I69" s="48"/>
      <c r="J69" s="62"/>
      <c r="K69" s="9"/>
      <c r="O69" s="1"/>
      <c r="P69" s="1"/>
    </row>
    <row r="70" spans="1:16" ht="12.75" customHeight="1">
      <c r="A70" s="117" t="s">
        <v>15</v>
      </c>
      <c r="B70" s="118"/>
      <c r="C70" s="118"/>
      <c r="D70" s="118"/>
      <c r="E70" s="59"/>
      <c r="F70" s="59" t="s">
        <v>45</v>
      </c>
      <c r="G70" s="48"/>
      <c r="H70" s="43">
        <f>H73+H79+H87+H82</f>
        <v>1266910</v>
      </c>
      <c r="I70" s="43"/>
      <c r="J70" s="44">
        <f>J73+J79+J87+J82</f>
        <v>1067701</v>
      </c>
      <c r="K70" s="9"/>
      <c r="O70" s="1"/>
      <c r="P70" s="1"/>
    </row>
    <row r="71" spans="1:16" ht="12.75" customHeight="1">
      <c r="A71" s="113" t="s">
        <v>20</v>
      </c>
      <c r="B71" s="114"/>
      <c r="C71" s="114"/>
      <c r="D71" s="114"/>
      <c r="E71" s="59"/>
      <c r="F71" s="59" t="s">
        <v>131</v>
      </c>
      <c r="G71" s="46"/>
      <c r="H71" s="46"/>
      <c r="I71" s="46"/>
      <c r="J71" s="47"/>
      <c r="K71" s="9"/>
      <c r="O71" s="1"/>
      <c r="P71" s="1"/>
    </row>
    <row r="72" spans="1:16" ht="12.75" customHeight="1">
      <c r="A72" s="115" t="s">
        <v>11</v>
      </c>
      <c r="B72" s="116"/>
      <c r="C72" s="116"/>
      <c r="D72" s="116"/>
      <c r="E72" s="59"/>
      <c r="F72" s="59" t="s">
        <v>132</v>
      </c>
      <c r="G72" s="45">
        <v>1015747</v>
      </c>
      <c r="H72" s="45"/>
      <c r="I72" s="45">
        <v>909962</v>
      </c>
      <c r="J72" s="47"/>
      <c r="K72" s="9"/>
      <c r="O72" s="1"/>
      <c r="P72" s="1"/>
    </row>
    <row r="73" spans="1:16" ht="12.75" customHeight="1">
      <c r="A73" s="115" t="s">
        <v>13</v>
      </c>
      <c r="B73" s="116"/>
      <c r="C73" s="116"/>
      <c r="D73" s="116"/>
      <c r="E73" s="59"/>
      <c r="F73" s="59" t="s">
        <v>133</v>
      </c>
      <c r="G73" s="45">
        <v>301062</v>
      </c>
      <c r="H73" s="45">
        <f>G72-G73</f>
        <v>714685</v>
      </c>
      <c r="I73" s="45">
        <v>288306</v>
      </c>
      <c r="J73" s="49">
        <f>I72-I73</f>
        <v>621656</v>
      </c>
      <c r="K73" s="9"/>
      <c r="O73" s="1"/>
      <c r="P73" s="1"/>
    </row>
    <row r="74" spans="1:16" ht="12.75" hidden="1" customHeight="1">
      <c r="A74" s="113" t="s">
        <v>22</v>
      </c>
      <c r="B74" s="114"/>
      <c r="C74" s="114"/>
      <c r="D74" s="114"/>
      <c r="E74" s="59"/>
      <c r="F74" s="59" t="s">
        <v>134</v>
      </c>
      <c r="G74" s="45"/>
      <c r="H74" s="45"/>
      <c r="I74" s="45"/>
      <c r="J74" s="47"/>
      <c r="K74" s="9"/>
      <c r="O74" s="1"/>
      <c r="P74" s="1"/>
    </row>
    <row r="75" spans="1:16" ht="12.75" hidden="1" customHeight="1">
      <c r="A75" s="115" t="s">
        <v>11</v>
      </c>
      <c r="B75" s="116"/>
      <c r="C75" s="116"/>
      <c r="D75" s="116"/>
      <c r="E75" s="59"/>
      <c r="F75" s="59" t="s">
        <v>132</v>
      </c>
      <c r="G75" s="45"/>
      <c r="H75" s="45"/>
      <c r="I75" s="45"/>
      <c r="J75" s="47"/>
      <c r="K75" s="9"/>
      <c r="O75" s="1"/>
      <c r="P75" s="1"/>
    </row>
    <row r="76" spans="1:16" ht="12.75" hidden="1" customHeight="1">
      <c r="A76" s="115" t="s">
        <v>13</v>
      </c>
      <c r="B76" s="116"/>
      <c r="C76" s="116"/>
      <c r="D76" s="116"/>
      <c r="E76" s="59"/>
      <c r="F76" s="59" t="s">
        <v>133</v>
      </c>
      <c r="G76" s="45"/>
      <c r="H76" s="45"/>
      <c r="I76" s="45"/>
      <c r="J76" s="47"/>
      <c r="K76" s="9"/>
      <c r="O76" s="1"/>
      <c r="P76" s="1"/>
    </row>
    <row r="77" spans="1:16" ht="12.75" customHeight="1">
      <c r="A77" s="113" t="s">
        <v>23</v>
      </c>
      <c r="B77" s="114"/>
      <c r="C77" s="114"/>
      <c r="D77" s="114"/>
      <c r="E77" s="59"/>
      <c r="F77" s="59" t="s">
        <v>135</v>
      </c>
      <c r="G77" s="45"/>
      <c r="H77" s="45"/>
      <c r="I77" s="45"/>
      <c r="J77" s="47"/>
      <c r="K77" s="9"/>
      <c r="O77" s="1"/>
      <c r="P77" s="1"/>
    </row>
    <row r="78" spans="1:16" ht="12.75" customHeight="1">
      <c r="A78" s="115" t="s">
        <v>11</v>
      </c>
      <c r="B78" s="116"/>
      <c r="C78" s="116"/>
      <c r="D78" s="116"/>
      <c r="E78" s="59"/>
      <c r="F78" s="59" t="s">
        <v>132</v>
      </c>
      <c r="G78" s="45">
        <v>1012057</v>
      </c>
      <c r="H78" s="45"/>
      <c r="I78" s="45">
        <v>819057</v>
      </c>
      <c r="J78" s="47"/>
      <c r="K78" s="9"/>
      <c r="O78" s="1"/>
      <c r="P78" s="1"/>
    </row>
    <row r="79" spans="1:16" ht="12.75" customHeight="1">
      <c r="A79" s="115" t="s">
        <v>13</v>
      </c>
      <c r="B79" s="116"/>
      <c r="C79" s="116"/>
      <c r="D79" s="116"/>
      <c r="E79" s="59"/>
      <c r="F79" s="59" t="s">
        <v>133</v>
      </c>
      <c r="G79" s="45">
        <v>459832</v>
      </c>
      <c r="H79" s="45">
        <f>G78-G79</f>
        <v>552225</v>
      </c>
      <c r="I79" s="45">
        <v>373012</v>
      </c>
      <c r="J79" s="49">
        <f>I78-I79</f>
        <v>446045</v>
      </c>
      <c r="K79" s="9"/>
      <c r="O79" s="1"/>
      <c r="P79" s="1"/>
    </row>
    <row r="80" spans="1:16" ht="12.75" hidden="1" customHeight="1">
      <c r="A80" s="113" t="s">
        <v>24</v>
      </c>
      <c r="B80" s="114"/>
      <c r="C80" s="114"/>
      <c r="D80" s="114"/>
      <c r="E80" s="59"/>
      <c r="F80" s="59" t="s">
        <v>136</v>
      </c>
      <c r="G80" s="46"/>
      <c r="H80" s="46"/>
      <c r="I80" s="46"/>
      <c r="J80" s="47"/>
      <c r="K80" s="9"/>
      <c r="O80" s="1"/>
      <c r="P80" s="1"/>
    </row>
    <row r="81" spans="1:16" ht="12.75" hidden="1" customHeight="1">
      <c r="A81" s="115" t="s">
        <v>11</v>
      </c>
      <c r="B81" s="116"/>
      <c r="C81" s="116"/>
      <c r="D81" s="116"/>
      <c r="E81" s="59"/>
      <c r="F81" s="59" t="s">
        <v>132</v>
      </c>
      <c r="G81" s="46"/>
      <c r="H81" s="46"/>
      <c r="I81" s="46"/>
      <c r="J81" s="47"/>
      <c r="K81" s="9"/>
      <c r="O81" s="1"/>
      <c r="P81" s="1"/>
    </row>
    <row r="82" spans="1:16" ht="12.75" hidden="1" customHeight="1">
      <c r="A82" s="115" t="s">
        <v>13</v>
      </c>
      <c r="B82" s="116"/>
      <c r="C82" s="116"/>
      <c r="D82" s="116"/>
      <c r="E82" s="59"/>
      <c r="F82" s="59" t="s">
        <v>133</v>
      </c>
      <c r="G82" s="46"/>
      <c r="H82" s="46"/>
      <c r="I82" s="46"/>
      <c r="J82" s="47"/>
      <c r="K82" s="9"/>
      <c r="O82" s="1"/>
      <c r="P82" s="1"/>
    </row>
    <row r="83" spans="1:16" ht="12.75" hidden="1" customHeight="1">
      <c r="A83" s="113" t="s">
        <v>27</v>
      </c>
      <c r="B83" s="114"/>
      <c r="C83" s="114"/>
      <c r="D83" s="114"/>
      <c r="E83" s="59"/>
      <c r="F83" s="59" t="s">
        <v>137</v>
      </c>
      <c r="G83" s="46"/>
      <c r="H83" s="45"/>
      <c r="I83" s="46"/>
      <c r="J83" s="47"/>
      <c r="K83" s="9"/>
      <c r="O83" s="1"/>
      <c r="P83" s="1"/>
    </row>
    <row r="84" spans="1:16" ht="12.75" hidden="1" customHeight="1">
      <c r="A84" s="115" t="s">
        <v>11</v>
      </c>
      <c r="B84" s="116"/>
      <c r="C84" s="116"/>
      <c r="D84" s="116"/>
      <c r="E84" s="59"/>
      <c r="F84" s="59" t="s">
        <v>132</v>
      </c>
      <c r="G84" s="45"/>
      <c r="H84" s="45"/>
      <c r="I84" s="46"/>
      <c r="J84" s="47"/>
      <c r="K84" s="9"/>
      <c r="O84" s="1"/>
      <c r="P84" s="1"/>
    </row>
    <row r="85" spans="1:16" ht="12.75" hidden="1" customHeight="1">
      <c r="A85" s="115" t="s">
        <v>13</v>
      </c>
      <c r="B85" s="116"/>
      <c r="C85" s="116"/>
      <c r="D85" s="116"/>
      <c r="E85" s="59"/>
      <c r="F85" s="59" t="s">
        <v>133</v>
      </c>
      <c r="G85" s="46"/>
      <c r="H85" s="45"/>
      <c r="I85" s="46"/>
      <c r="J85" s="49"/>
      <c r="K85" s="9"/>
      <c r="O85" s="1"/>
      <c r="P85" s="1"/>
    </row>
    <row r="86" spans="1:16" ht="12.75" hidden="1" customHeight="1">
      <c r="A86" s="113" t="s">
        <v>130</v>
      </c>
      <c r="B86" s="114"/>
      <c r="C86" s="114"/>
      <c r="D86" s="114"/>
      <c r="E86" s="59"/>
      <c r="F86" s="59" t="s">
        <v>138</v>
      </c>
      <c r="G86" s="46">
        <v>0</v>
      </c>
      <c r="H86" s="46"/>
      <c r="I86" s="46">
        <v>0</v>
      </c>
      <c r="J86" s="47"/>
      <c r="K86" s="9"/>
      <c r="O86" s="1"/>
      <c r="P86" s="1"/>
    </row>
    <row r="87" spans="1:16" ht="12.75" hidden="1" customHeight="1">
      <c r="A87" s="115" t="s">
        <v>11</v>
      </c>
      <c r="B87" s="116"/>
      <c r="C87" s="116"/>
      <c r="D87" s="116"/>
      <c r="E87" s="59"/>
      <c r="F87" s="59" t="s">
        <v>132</v>
      </c>
      <c r="G87" s="45"/>
      <c r="H87" s="45">
        <v>0</v>
      </c>
      <c r="I87" s="45"/>
      <c r="J87" s="47">
        <v>0</v>
      </c>
      <c r="K87" s="9"/>
      <c r="O87" s="1"/>
      <c r="P87" s="1"/>
    </row>
    <row r="88" spans="1:16" ht="12.75" hidden="1" customHeight="1">
      <c r="A88" s="115" t="s">
        <v>13</v>
      </c>
      <c r="B88" s="116"/>
      <c r="C88" s="116"/>
      <c r="D88" s="116"/>
      <c r="E88" s="59"/>
      <c r="F88" s="59" t="s">
        <v>133</v>
      </c>
      <c r="G88" s="45"/>
      <c r="H88" s="45"/>
      <c r="I88" s="45"/>
      <c r="J88" s="49"/>
      <c r="K88" s="9"/>
      <c r="O88" s="1"/>
      <c r="P88" s="1"/>
    </row>
    <row r="89" spans="1:16" ht="12.75" hidden="1" customHeight="1">
      <c r="A89" s="117" t="s">
        <v>30</v>
      </c>
      <c r="B89" s="118"/>
      <c r="C89" s="118"/>
      <c r="D89" s="118"/>
      <c r="E89" s="59"/>
      <c r="F89" s="59" t="s">
        <v>46</v>
      </c>
      <c r="G89" s="46"/>
      <c r="H89" s="46">
        <v>1971.99</v>
      </c>
      <c r="I89" s="46"/>
      <c r="J89" s="47">
        <v>2182.3209999999999</v>
      </c>
      <c r="K89" s="9"/>
      <c r="O89" s="1"/>
      <c r="P89" s="1"/>
    </row>
    <row r="90" spans="1:16" ht="12.75" customHeight="1">
      <c r="A90" s="117" t="s">
        <v>31</v>
      </c>
      <c r="B90" s="118"/>
      <c r="C90" s="118"/>
      <c r="D90" s="118"/>
      <c r="E90" s="59"/>
      <c r="F90" s="59" t="s">
        <v>47</v>
      </c>
      <c r="G90" s="48"/>
      <c r="H90" s="43">
        <f>H91</f>
        <v>647</v>
      </c>
      <c r="I90" s="43"/>
      <c r="J90" s="44">
        <f>J91+J92</f>
        <v>905</v>
      </c>
      <c r="K90" s="9"/>
      <c r="O90" s="1"/>
      <c r="P90" s="1"/>
    </row>
    <row r="91" spans="1:16" ht="12.75" customHeight="1">
      <c r="A91" s="119" t="s">
        <v>23</v>
      </c>
      <c r="B91" s="120"/>
      <c r="C91" s="120"/>
      <c r="D91" s="121"/>
      <c r="E91" s="59"/>
      <c r="F91" s="59" t="s">
        <v>139</v>
      </c>
      <c r="G91" s="46"/>
      <c r="H91" s="45">
        <v>647</v>
      </c>
      <c r="I91" s="45"/>
      <c r="J91" s="49">
        <v>905</v>
      </c>
      <c r="K91" s="9"/>
      <c r="O91" s="1"/>
      <c r="P91" s="1"/>
    </row>
    <row r="92" spans="1:16" ht="12.75" hidden="1" customHeight="1">
      <c r="A92" s="117" t="s">
        <v>36</v>
      </c>
      <c r="B92" s="118"/>
      <c r="C92" s="118"/>
      <c r="D92" s="118"/>
      <c r="E92" s="59"/>
      <c r="F92" s="59" t="s">
        <v>48</v>
      </c>
      <c r="G92" s="46"/>
      <c r="H92" s="46"/>
      <c r="I92" s="46"/>
      <c r="J92" s="47"/>
      <c r="K92" s="9"/>
      <c r="O92" s="1"/>
      <c r="P92" s="1"/>
    </row>
    <row r="93" spans="1:16" ht="12.75" customHeight="1">
      <c r="A93" s="117" t="s">
        <v>39</v>
      </c>
      <c r="B93" s="118"/>
      <c r="C93" s="118"/>
      <c r="D93" s="118"/>
      <c r="E93" s="59"/>
      <c r="F93" s="59" t="s">
        <v>49</v>
      </c>
      <c r="G93" s="48"/>
      <c r="H93" s="43">
        <f>H94+H95+H100</f>
        <v>595946</v>
      </c>
      <c r="I93" s="43"/>
      <c r="J93" s="44">
        <f>J94+J95+J98+J99+J102+J100</f>
        <v>467704</v>
      </c>
      <c r="K93" s="9"/>
      <c r="O93" s="1"/>
      <c r="P93" s="1"/>
    </row>
    <row r="94" spans="1:16" ht="12.75" customHeight="1">
      <c r="A94" s="113" t="s">
        <v>16</v>
      </c>
      <c r="B94" s="114"/>
      <c r="C94" s="114"/>
      <c r="D94" s="114"/>
      <c r="E94" s="59"/>
      <c r="F94" s="59" t="s">
        <v>141</v>
      </c>
      <c r="G94" s="46"/>
      <c r="H94" s="45">
        <v>175481</v>
      </c>
      <c r="I94" s="45"/>
      <c r="J94" s="49">
        <v>151896</v>
      </c>
      <c r="K94" s="9"/>
      <c r="O94" s="1"/>
      <c r="P94" s="1"/>
    </row>
    <row r="95" spans="1:16" ht="12.75" customHeight="1">
      <c r="A95" s="113" t="s">
        <v>18</v>
      </c>
      <c r="B95" s="114"/>
      <c r="C95" s="114"/>
      <c r="D95" s="114"/>
      <c r="E95" s="59"/>
      <c r="F95" s="59" t="s">
        <v>142</v>
      </c>
      <c r="G95" s="46"/>
      <c r="H95" s="45">
        <v>294804</v>
      </c>
      <c r="I95" s="45"/>
      <c r="J95" s="49">
        <v>244518</v>
      </c>
      <c r="K95" s="9"/>
      <c r="L95" s="1"/>
      <c r="O95" s="1"/>
      <c r="P95" s="1"/>
    </row>
    <row r="96" spans="1:16" ht="12.75" hidden="1" customHeight="1">
      <c r="A96" s="115" t="s">
        <v>11</v>
      </c>
      <c r="B96" s="116"/>
      <c r="C96" s="116"/>
      <c r="D96" s="116"/>
      <c r="E96" s="59"/>
      <c r="F96" s="59" t="s">
        <v>143</v>
      </c>
      <c r="G96" s="46"/>
      <c r="H96" s="46">
        <v>0</v>
      </c>
      <c r="I96" s="46"/>
      <c r="J96" s="47"/>
      <c r="K96" s="9"/>
      <c r="O96" s="1"/>
      <c r="P96" s="1"/>
    </row>
    <row r="97" spans="1:16" ht="12.75" hidden="1" customHeight="1">
      <c r="A97" s="115" t="s">
        <v>13</v>
      </c>
      <c r="B97" s="116"/>
      <c r="C97" s="116"/>
      <c r="D97" s="116"/>
      <c r="E97" s="59"/>
      <c r="F97" s="59" t="s">
        <v>144</v>
      </c>
      <c r="G97" s="46"/>
      <c r="H97" s="46">
        <v>0</v>
      </c>
      <c r="I97" s="46"/>
      <c r="J97" s="47"/>
      <c r="K97" s="9"/>
      <c r="O97" s="1"/>
      <c r="P97" s="1"/>
    </row>
    <row r="98" spans="1:16" ht="12.6" hidden="1" customHeight="1">
      <c r="A98" s="113" t="s">
        <v>19</v>
      </c>
      <c r="B98" s="114"/>
      <c r="C98" s="114"/>
      <c r="D98" s="114"/>
      <c r="E98" s="59"/>
      <c r="F98" s="59" t="s">
        <v>145</v>
      </c>
      <c r="G98" s="46"/>
      <c r="H98" s="46">
        <v>0</v>
      </c>
      <c r="I98" s="46"/>
      <c r="J98" s="47"/>
      <c r="K98" s="9"/>
      <c r="O98" s="1"/>
      <c r="P98" s="1"/>
    </row>
    <row r="99" spans="1:16" ht="12.75" hidden="1" customHeight="1">
      <c r="A99" s="107" t="s">
        <v>28</v>
      </c>
      <c r="B99" s="108"/>
      <c r="C99" s="108"/>
      <c r="D99" s="108"/>
      <c r="E99" s="59"/>
      <c r="F99" s="59" t="s">
        <v>146</v>
      </c>
      <c r="G99" s="46"/>
      <c r="H99" s="46">
        <v>0</v>
      </c>
      <c r="I99" s="46"/>
      <c r="J99" s="47"/>
      <c r="K99" s="9"/>
      <c r="O99" s="1"/>
      <c r="P99" s="1"/>
    </row>
    <row r="100" spans="1:16" ht="12.75" customHeight="1">
      <c r="A100" s="113" t="s">
        <v>140</v>
      </c>
      <c r="B100" s="114"/>
      <c r="C100" s="114"/>
      <c r="D100" s="114"/>
      <c r="E100" s="59"/>
      <c r="F100" s="59" t="s">
        <v>147</v>
      </c>
      <c r="G100" s="46"/>
      <c r="H100" s="45">
        <v>125661</v>
      </c>
      <c r="I100" s="45"/>
      <c r="J100" s="49">
        <v>71290</v>
      </c>
      <c r="K100" s="9"/>
      <c r="M100" s="1"/>
      <c r="O100" s="1"/>
      <c r="P100" s="1"/>
    </row>
    <row r="101" spans="1:16" ht="12.75" customHeight="1">
      <c r="A101" s="115" t="s">
        <v>11</v>
      </c>
      <c r="B101" s="116"/>
      <c r="C101" s="116"/>
      <c r="D101" s="116"/>
      <c r="E101" s="59"/>
      <c r="F101" s="59" t="s">
        <v>148</v>
      </c>
      <c r="G101" s="46"/>
      <c r="H101" s="45">
        <v>14212</v>
      </c>
      <c r="I101" s="45"/>
      <c r="J101" s="49">
        <v>16553</v>
      </c>
      <c r="K101" s="9"/>
      <c r="M101" s="1"/>
      <c r="O101" s="1"/>
      <c r="P101" s="1"/>
    </row>
    <row r="102" spans="1:16" ht="12.75" hidden="1" customHeight="1">
      <c r="A102" s="113" t="s">
        <v>122</v>
      </c>
      <c r="B102" s="114"/>
      <c r="C102" s="114"/>
      <c r="D102" s="114"/>
      <c r="E102" s="59"/>
      <c r="F102" s="59" t="s">
        <v>149</v>
      </c>
      <c r="G102" s="46"/>
      <c r="H102" s="46"/>
      <c r="I102" s="46"/>
      <c r="J102" s="47"/>
      <c r="K102" s="9"/>
      <c r="O102" s="1"/>
      <c r="P102" s="1"/>
    </row>
    <row r="103" spans="1:16" ht="12.75" customHeight="1">
      <c r="A103" s="117" t="s">
        <v>50</v>
      </c>
      <c r="B103" s="118"/>
      <c r="C103" s="118"/>
      <c r="D103" s="118"/>
      <c r="E103" s="59"/>
      <c r="F103" s="59" t="s">
        <v>51</v>
      </c>
      <c r="G103" s="48"/>
      <c r="H103" s="43">
        <f>H104+H105</f>
        <v>215739</v>
      </c>
      <c r="I103" s="43"/>
      <c r="J103" s="44">
        <f>J104+J105</f>
        <v>195702</v>
      </c>
      <c r="K103" s="9"/>
      <c r="O103" s="1"/>
      <c r="P103" s="1"/>
    </row>
    <row r="104" spans="1:16" ht="12.75" customHeight="1">
      <c r="A104" s="113" t="s">
        <v>16</v>
      </c>
      <c r="B104" s="114"/>
      <c r="C104" s="114"/>
      <c r="D104" s="114"/>
      <c r="E104" s="59"/>
      <c r="F104" s="59" t="s">
        <v>150</v>
      </c>
      <c r="G104" s="46"/>
      <c r="H104" s="45">
        <v>4221</v>
      </c>
      <c r="I104" s="45"/>
      <c r="J104" s="49">
        <v>2975</v>
      </c>
      <c r="K104" s="9"/>
      <c r="O104" s="1"/>
      <c r="P104" s="1"/>
    </row>
    <row r="105" spans="1:16" ht="12.75" customHeight="1">
      <c r="A105" s="113" t="s">
        <v>18</v>
      </c>
      <c r="B105" s="114"/>
      <c r="C105" s="114"/>
      <c r="D105" s="114"/>
      <c r="E105" s="59"/>
      <c r="F105" s="59" t="s">
        <v>155</v>
      </c>
      <c r="G105" s="46"/>
      <c r="H105" s="45">
        <v>211518</v>
      </c>
      <c r="I105" s="45"/>
      <c r="J105" s="49">
        <v>192727</v>
      </c>
      <c r="K105" s="9"/>
      <c r="O105" s="1"/>
      <c r="P105" s="1"/>
    </row>
    <row r="106" spans="1:16" ht="12.75" hidden="1" customHeight="1">
      <c r="A106" s="115" t="s">
        <v>11</v>
      </c>
      <c r="B106" s="116"/>
      <c r="C106" s="116"/>
      <c r="D106" s="116"/>
      <c r="E106" s="84"/>
      <c r="F106" s="84" t="s">
        <v>162</v>
      </c>
      <c r="G106" s="86"/>
      <c r="H106" s="85">
        <v>159116.46917</v>
      </c>
      <c r="I106" s="85"/>
      <c r="J106" s="87">
        <v>124828.89649</v>
      </c>
      <c r="K106" s="9"/>
      <c r="O106" s="1"/>
      <c r="P106" s="1"/>
    </row>
    <row r="107" spans="1:16" ht="12.75" customHeight="1" thickBot="1">
      <c r="A107" s="93" t="s">
        <v>52</v>
      </c>
      <c r="B107" s="94"/>
      <c r="C107" s="94"/>
      <c r="D107" s="94"/>
      <c r="E107" s="94"/>
      <c r="F107" s="94"/>
      <c r="G107" s="97"/>
      <c r="H107" s="95">
        <f>H103+H93+H90+H70+H62</f>
        <v>3122277</v>
      </c>
      <c r="I107" s="95"/>
      <c r="J107" s="96">
        <f>J103+J93+J90+J70+J62</f>
        <v>2461469</v>
      </c>
      <c r="K107" s="9"/>
      <c r="O107" s="1"/>
      <c r="P107" s="1"/>
    </row>
    <row r="108" spans="1:16" ht="12.75" customHeight="1">
      <c r="A108" s="10"/>
      <c r="B108" s="10"/>
      <c r="C108" s="10"/>
      <c r="D108" s="10"/>
      <c r="E108" s="10"/>
      <c r="F108" s="10"/>
      <c r="G108" s="65"/>
      <c r="H108" s="65"/>
      <c r="I108" s="65"/>
      <c r="J108" s="65"/>
      <c r="K108"/>
    </row>
    <row r="109" spans="1:16" ht="12.75" customHeight="1">
      <c r="H109" s="56"/>
      <c r="J109" s="56"/>
      <c r="K109"/>
    </row>
    <row r="110" spans="1:16" ht="12.75" customHeight="1">
      <c r="H110" s="56"/>
      <c r="J110" s="9"/>
      <c r="K110"/>
    </row>
    <row r="111" spans="1:16" ht="12.75" customHeight="1">
      <c r="H111" s="57"/>
      <c r="J111" s="9"/>
      <c r="K111"/>
    </row>
    <row r="112" spans="1:16" ht="12.75" customHeight="1">
      <c r="H112" s="56"/>
    </row>
    <row r="113" spans="7:11">
      <c r="G113" s="55"/>
      <c r="H113" s="56"/>
      <c r="I113" s="55"/>
      <c r="J113" s="56"/>
      <c r="K113" s="56"/>
    </row>
    <row r="114" spans="7:11">
      <c r="H114" s="56"/>
      <c r="J114" s="9"/>
      <c r="K114"/>
    </row>
    <row r="115" spans="7:11">
      <c r="J115" s="9"/>
      <c r="K115"/>
    </row>
    <row r="116" spans="7:11">
      <c r="J116" s="9"/>
      <c r="K116"/>
    </row>
  </sheetData>
  <mergeCells count="87">
    <mergeCell ref="A14:E14"/>
    <mergeCell ref="A6:F7"/>
    <mergeCell ref="A9:E9"/>
    <mergeCell ref="A10:E10"/>
    <mergeCell ref="A11:E11"/>
    <mergeCell ref="A12:E12"/>
    <mergeCell ref="A13:E13"/>
    <mergeCell ref="A33:E33"/>
    <mergeCell ref="A15:E15"/>
    <mergeCell ref="A17:E17"/>
    <mergeCell ref="A22:E22"/>
    <mergeCell ref="A23:E23"/>
    <mergeCell ref="A24:E24"/>
    <mergeCell ref="A27:E27"/>
    <mergeCell ref="A28:E28"/>
    <mergeCell ref="A29:E29"/>
    <mergeCell ref="A30:E30"/>
    <mergeCell ref="A31:E31"/>
    <mergeCell ref="A32:E32"/>
    <mergeCell ref="A45:E45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72:D72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67:D67"/>
    <mergeCell ref="A68:D68"/>
    <mergeCell ref="A69:D69"/>
    <mergeCell ref="A70:D70"/>
    <mergeCell ref="A71:D71"/>
    <mergeCell ref="A62:D62"/>
    <mergeCell ref="A63:D63"/>
    <mergeCell ref="A64:D64"/>
    <mergeCell ref="A65:D65"/>
    <mergeCell ref="A66:D66"/>
    <mergeCell ref="A79:D79"/>
    <mergeCell ref="A80:D80"/>
    <mergeCell ref="A83:D83"/>
    <mergeCell ref="A86:D86"/>
    <mergeCell ref="A73:D73"/>
    <mergeCell ref="A74:D74"/>
    <mergeCell ref="A75:D75"/>
    <mergeCell ref="A76:D76"/>
    <mergeCell ref="A77:D77"/>
    <mergeCell ref="A78:D78"/>
    <mergeCell ref="A81:D81"/>
    <mergeCell ref="A82:D82"/>
    <mergeCell ref="A84:D84"/>
    <mergeCell ref="A85:D85"/>
    <mergeCell ref="A106:D106"/>
    <mergeCell ref="A105:D105"/>
    <mergeCell ref="A99:D99"/>
    <mergeCell ref="A100:D100"/>
    <mergeCell ref="A101:D101"/>
    <mergeCell ref="A102:D102"/>
    <mergeCell ref="A103:D103"/>
    <mergeCell ref="A104:D104"/>
    <mergeCell ref="A98:D98"/>
    <mergeCell ref="A87:D87"/>
    <mergeCell ref="A88:D88"/>
    <mergeCell ref="A89:D89"/>
    <mergeCell ref="A90:D90"/>
    <mergeCell ref="A91:D91"/>
    <mergeCell ref="A92:D92"/>
    <mergeCell ref="A93:D93"/>
    <mergeCell ref="A94:D94"/>
    <mergeCell ref="A95:D95"/>
    <mergeCell ref="A96:D96"/>
    <mergeCell ref="A97:D97"/>
  </mergeCells>
  <pageMargins left="0.7" right="0.7" top="0.78740157499999996" bottom="0.78740157499999996" header="0.3" footer="0.3"/>
  <pageSetup paperSize="9" scale="80" orientation="portrait" horizontalDpi="4294967293" r:id="rId1"/>
  <ignoredErrors>
    <ignoredError sqref="I13 I17:I57" formula="1"/>
    <ignoredError sqref="J2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b28b2c-cf75-45c7-a5c2-289ad62ee093" xsi:nil="true"/>
    <lcf76f155ced4ddcb4097134ff3c332f xmlns="44fd4582-1ef6-45d1-b049-d0b9f186f29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FA59443174A9428686B6FF1666AF50" ma:contentTypeVersion="17" ma:contentTypeDescription="Vytvoří nový dokument" ma:contentTypeScope="" ma:versionID="d68c717f78e05fdf41df52efb04e2b94">
  <xsd:schema xmlns:xsd="http://www.w3.org/2001/XMLSchema" xmlns:xs="http://www.w3.org/2001/XMLSchema" xmlns:p="http://schemas.microsoft.com/office/2006/metadata/properties" xmlns:ns2="82b28b2c-cf75-45c7-a5c2-289ad62ee093" xmlns:ns3="44fd4582-1ef6-45d1-b049-d0b9f186f297" targetNamespace="http://schemas.microsoft.com/office/2006/metadata/properties" ma:root="true" ma:fieldsID="2176549a720a8acafeef420b0d11adc9" ns2:_="" ns3:_="">
    <xsd:import namespace="82b28b2c-cf75-45c7-a5c2-289ad62ee093"/>
    <xsd:import namespace="44fd4582-1ef6-45d1-b049-d0b9f186f2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28b2c-cf75-45c7-a5c2-289ad62ee0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6d139d8-67f2-4170-8ea1-b91561e7a0a3}" ma:internalName="TaxCatchAll" ma:showField="CatchAllData" ma:web="82b28b2c-cf75-45c7-a5c2-289ad62ee0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d4582-1ef6-45d1-b049-d0b9f186f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3a77d7a1-74b3-40f6-8b07-f0cf23821e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8ABAD9-2CCE-437E-B86F-AF49F6B732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FE5EEF-8CD9-4DF9-9358-BE4061322259}">
  <ds:schemaRefs>
    <ds:schemaRef ds:uri="http://purl.org/dc/elements/1.1/"/>
    <ds:schemaRef ds:uri="82b28b2c-cf75-45c7-a5c2-289ad62ee093"/>
    <ds:schemaRef ds:uri="44fd4582-1ef6-45d1-b049-d0b9f186f297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EADAC30-AFA7-494A-9E00-53AC62140E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b28b2c-cf75-45c7-a5c2-289ad62ee093"/>
    <ds:schemaRef ds:uri="44fd4582-1ef6-45d1-b049-d0b9f186f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P&amp;L 12-2023</vt:lpstr>
      <vt:lpstr>BS 12-2023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Sychra</dc:creator>
  <cp:lastModifiedBy>Jan Toman</cp:lastModifiedBy>
  <cp:lastPrinted>2024-04-26T11:13:53Z</cp:lastPrinted>
  <dcterms:created xsi:type="dcterms:W3CDTF">2016-10-31T12:26:50Z</dcterms:created>
  <dcterms:modified xsi:type="dcterms:W3CDTF">2024-04-29T12:36:01Z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0x01010008FA59443174A9428686B6FF1666AF50</vt:lpwstr>
  </property>
  <property fmtid="{D5CDD505-2E9C-101B-9397-08002B2CF9AE}" pid="3" name="MediaServiceImageTags">
    <vt:lpwstr/>
  </property>
</Properties>
</file>